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J842774\Downloads\"/>
    </mc:Choice>
  </mc:AlternateContent>
  <xr:revisionPtr revIDLastSave="0" documentId="13_ncr:1_{4404EF07-2800-4C41-A23E-328627327BA4}" xr6:coauthVersionLast="47" xr6:coauthVersionMax="47" xr10:uidLastSave="{00000000-0000-0000-0000-000000000000}"/>
  <bookViews>
    <workbookView xWindow="34800" yWindow="-15900" windowWidth="25440" windowHeight="15270" activeTab="4" xr2:uid="{DBF0C185-5C35-4785-A685-7C0E1082C23A}"/>
  </bookViews>
  <sheets>
    <sheet name="Lisez-moi " sheetId="8" r:id="rId1"/>
    <sheet name="1. Informations-générales" sheetId="12" r:id="rId2"/>
    <sheet name="2. Informations-assiettes" sheetId="13" r:id="rId3"/>
    <sheet name="3. Critères de risques" sheetId="5" r:id="rId4"/>
    <sheet name="4. Règles de validation" sheetId="11" r:id="rId5"/>
  </sheets>
  <definedNames>
    <definedName name="_xlnm._FilterDatabase" localSheetId="4" hidden="1">'4. Règles de validation'!$A$11:$J$91</definedName>
    <definedName name="_xlnm.Print_Titles" localSheetId="4">'4. Règles de validation'!$1:$12</definedName>
    <definedName name="_xlnm.Print_Titles" localSheetId="0">'Lisez-moi '!$1:$2</definedName>
    <definedName name="_xlnm.Print_Area" localSheetId="1">'1. Informations-générales'!$A$1:$G$28</definedName>
    <definedName name="_xlnm.Print_Area" localSheetId="2">'2. Informations-assiettes'!$B$1:$G$26</definedName>
    <definedName name="_xlnm.Print_Area" localSheetId="3">'3. Critères de risques'!$A$1:$F$116</definedName>
    <definedName name="_xlnm.Print_Area" localSheetId="4">'4. Règles de validation'!$A$1:$J$91</definedName>
    <definedName name="_xlnm.Print_Area" localSheetId="0">'Lisez-moi '!$A$1:$D$28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1" l="1"/>
  <c r="F17" i="13"/>
  <c r="F59" i="11" s="1"/>
  <c r="I37" i="11"/>
  <c r="F25" i="13"/>
  <c r="I23" i="11"/>
  <c r="I36" i="11"/>
  <c r="B32" i="11"/>
  <c r="D62" i="11"/>
  <c r="C62" i="11"/>
  <c r="E44" i="11"/>
  <c r="I34" i="11"/>
  <c r="F91" i="11"/>
  <c r="F27" i="13"/>
  <c r="E35" i="5"/>
  <c r="E37" i="5" s="1"/>
  <c r="I35" i="11" s="1"/>
  <c r="E77" i="5"/>
  <c r="I28" i="11" s="1"/>
  <c r="I32" i="11"/>
  <c r="I31" i="11"/>
  <c r="F38" i="11"/>
  <c r="E93" i="5"/>
  <c r="I29" i="11" s="1"/>
  <c r="E53" i="5"/>
  <c r="I26" i="11"/>
  <c r="F69" i="11"/>
  <c r="E103" i="5"/>
  <c r="I30" i="11"/>
  <c r="E19" i="5"/>
  <c r="F51" i="11"/>
  <c r="E67" i="5"/>
  <c r="I27" i="11" s="1"/>
  <c r="F77" i="11"/>
  <c r="E22" i="11"/>
  <c r="F66" i="11"/>
  <c r="F84" i="11"/>
  <c r="F76" i="11"/>
  <c r="F75" i="11"/>
  <c r="F68" i="11"/>
  <c r="F67" i="11"/>
  <c r="F49" i="11"/>
  <c r="F48" i="11"/>
  <c r="I21" i="11"/>
  <c r="I20" i="11"/>
  <c r="I19" i="11"/>
  <c r="I18" i="11"/>
  <c r="I17" i="11"/>
  <c r="C56" i="11"/>
  <c r="D56" i="11"/>
  <c r="E56" i="11"/>
  <c r="C57" i="11"/>
  <c r="D57" i="11"/>
  <c r="E57" i="11"/>
  <c r="E75" i="11"/>
  <c r="E76" i="11"/>
  <c r="E67" i="11"/>
  <c r="E68" i="11"/>
  <c r="E59" i="11"/>
  <c r="E58" i="11"/>
  <c r="E49" i="11"/>
  <c r="E48" i="11"/>
  <c r="F22" i="11"/>
  <c r="F86" i="11"/>
  <c r="F85" i="11"/>
  <c r="F83" i="11"/>
  <c r="F82" i="11"/>
  <c r="F81" i="11"/>
  <c r="F80" i="11"/>
  <c r="F79" i="11"/>
  <c r="D91" i="11"/>
  <c r="C91" i="11"/>
  <c r="C88" i="11"/>
  <c r="D88" i="11"/>
  <c r="C89" i="11"/>
  <c r="D89" i="11"/>
  <c r="C90" i="11"/>
  <c r="D90" i="11"/>
  <c r="D87" i="11"/>
  <c r="C87" i="11"/>
  <c r="C85" i="11"/>
  <c r="D85" i="11"/>
  <c r="C86" i="11"/>
  <c r="D86" i="11"/>
  <c r="D81" i="11"/>
  <c r="D82" i="11"/>
  <c r="D83" i="11"/>
  <c r="D84" i="11"/>
  <c r="C82" i="11"/>
  <c r="C83" i="11"/>
  <c r="C84" i="11"/>
  <c r="C81" i="11"/>
  <c r="C80" i="11"/>
  <c r="D80" i="11"/>
  <c r="D79" i="11"/>
  <c r="C79" i="11"/>
  <c r="C72" i="11"/>
  <c r="D72" i="11"/>
  <c r="C73" i="11"/>
  <c r="D73" i="11"/>
  <c r="C74" i="11"/>
  <c r="D74" i="11"/>
  <c r="C75" i="11"/>
  <c r="D75" i="11"/>
  <c r="C76" i="11"/>
  <c r="D76" i="11"/>
  <c r="C77" i="11"/>
  <c r="D77" i="11"/>
  <c r="C78" i="11"/>
  <c r="D78" i="11"/>
  <c r="D71" i="11"/>
  <c r="C71" i="11"/>
  <c r="C69" i="11"/>
  <c r="D69" i="11"/>
  <c r="C70" i="11"/>
  <c r="D70" i="11"/>
  <c r="C67" i="11"/>
  <c r="D67" i="11"/>
  <c r="C68" i="11"/>
  <c r="D68" i="11"/>
  <c r="D64" i="11"/>
  <c r="D65" i="11"/>
  <c r="D66" i="11"/>
  <c r="D63" i="11"/>
  <c r="C64" i="11"/>
  <c r="C65" i="11"/>
  <c r="C66" i="11"/>
  <c r="C63" i="11"/>
  <c r="D60" i="11"/>
  <c r="D61" i="11"/>
  <c r="C54" i="11"/>
  <c r="D54" i="11"/>
  <c r="C55" i="11"/>
  <c r="D55" i="11"/>
  <c r="D59" i="11"/>
  <c r="D58" i="11"/>
  <c r="C61" i="11"/>
  <c r="C58" i="11"/>
  <c r="C59" i="11"/>
  <c r="C60" i="11"/>
  <c r="C53" i="11"/>
  <c r="C45" i="11"/>
  <c r="C46" i="11"/>
  <c r="C47" i="11"/>
  <c r="C48" i="11"/>
  <c r="C49" i="11"/>
  <c r="C50" i="11"/>
  <c r="C51" i="11"/>
  <c r="C44" i="11"/>
  <c r="C52" i="11"/>
  <c r="D53" i="11"/>
  <c r="D52" i="11"/>
  <c r="D45" i="11"/>
  <c r="D46" i="11"/>
  <c r="D47" i="11"/>
  <c r="D48" i="11"/>
  <c r="D49" i="11"/>
  <c r="D50" i="11"/>
  <c r="D51" i="11"/>
  <c r="D44" i="11"/>
  <c r="I204" i="11"/>
  <c r="E30" i="11"/>
  <c r="E25" i="11"/>
  <c r="E26" i="11"/>
  <c r="E27" i="11"/>
  <c r="E28" i="11"/>
  <c r="E29" i="11"/>
  <c r="F25" i="11"/>
  <c r="F26" i="11"/>
  <c r="F27" i="11"/>
  <c r="F28" i="11"/>
  <c r="F29" i="11"/>
  <c r="F30" i="11"/>
  <c r="F21" i="11"/>
  <c r="F20" i="11"/>
  <c r="F31" i="11"/>
  <c r="E31" i="11"/>
  <c r="F24" i="11"/>
  <c r="E24" i="11"/>
  <c r="F14" i="11"/>
  <c r="E14" i="11"/>
  <c r="I16" i="11"/>
  <c r="I15" i="11"/>
  <c r="F42" i="11"/>
  <c r="F40" i="11"/>
  <c r="F41" i="11"/>
  <c r="F39" i="11"/>
  <c r="F34" i="11"/>
  <c r="F35" i="11"/>
  <c r="F36" i="11"/>
  <c r="F37" i="11"/>
  <c r="F33" i="11"/>
  <c r="E42" i="11"/>
  <c r="E40" i="11"/>
  <c r="E41" i="11"/>
  <c r="E39" i="11"/>
  <c r="E34" i="11"/>
  <c r="E35" i="11"/>
  <c r="E36" i="11"/>
  <c r="E37" i="11"/>
  <c r="E38" i="11"/>
  <c r="E33" i="11"/>
  <c r="B43" i="11"/>
  <c r="I14" i="11"/>
  <c r="F23" i="11"/>
  <c r="E23" i="11"/>
  <c r="F17" i="11"/>
  <c r="F18" i="11"/>
  <c r="F19" i="11"/>
  <c r="E17" i="11"/>
  <c r="E18" i="11"/>
  <c r="E19" i="11"/>
  <c r="E20" i="11"/>
  <c r="E21" i="11"/>
  <c r="F16" i="11"/>
  <c r="F15" i="11"/>
  <c r="E16" i="11"/>
  <c r="E15" i="11"/>
  <c r="B13" i="11"/>
  <c r="E88" i="11"/>
  <c r="E89" i="11"/>
  <c r="E90" i="11"/>
  <c r="E87" i="11"/>
  <c r="E86" i="11"/>
  <c r="E45" i="11"/>
  <c r="E61" i="11"/>
  <c r="E50" i="11"/>
  <c r="E91" i="11"/>
  <c r="E82" i="11"/>
  <c r="E83" i="11"/>
  <c r="E84" i="11"/>
  <c r="E85" i="11"/>
  <c r="E81" i="11"/>
  <c r="E80" i="11"/>
  <c r="E79" i="11"/>
  <c r="E72" i="11"/>
  <c r="E73" i="11"/>
  <c r="E74" i="11"/>
  <c r="E77" i="11"/>
  <c r="E78" i="11"/>
  <c r="E71" i="11"/>
  <c r="E64" i="11"/>
  <c r="E65" i="11"/>
  <c r="E66" i="11"/>
  <c r="E69" i="11"/>
  <c r="E70" i="11"/>
  <c r="E63" i="11"/>
  <c r="E53" i="11"/>
  <c r="E54" i="11"/>
  <c r="E55" i="11"/>
  <c r="E60" i="11"/>
  <c r="E52" i="11"/>
  <c r="E51" i="11"/>
  <c r="E46" i="11"/>
  <c r="E47" i="11"/>
  <c r="F65" i="11"/>
  <c r="F74" i="11"/>
  <c r="F73" i="11"/>
  <c r="F46" i="11"/>
  <c r="F47" i="11"/>
  <c r="F72" i="11"/>
  <c r="F50" i="11"/>
  <c r="I22" i="11"/>
  <c r="I24" i="11"/>
  <c r="F71" i="11"/>
  <c r="F64" i="11"/>
  <c r="F78" i="11"/>
  <c r="F45" i="11"/>
  <c r="F44" i="11"/>
  <c r="F70" i="11"/>
  <c r="F63" i="11"/>
  <c r="I25" i="11"/>
  <c r="F53" i="11" l="1"/>
  <c r="F60" i="11"/>
  <c r="F54" i="11"/>
  <c r="F90" i="11"/>
  <c r="F88" i="11"/>
  <c r="F62" i="11"/>
  <c r="F87" i="11"/>
  <c r="F55" i="11"/>
  <c r="F57" i="11"/>
  <c r="F58" i="11"/>
  <c r="F89" i="11"/>
  <c r="I33" i="11"/>
  <c r="F61" i="11"/>
  <c r="F52" i="11"/>
</calcChain>
</file>

<file path=xl/sharedStrings.xml><?xml version="1.0" encoding="utf-8"?>
<sst xmlns="http://schemas.openxmlformats.org/spreadsheetml/2006/main" count="537" uniqueCount="356">
  <si>
    <r>
      <rPr>
        <b/>
        <sz val="12"/>
        <rFont val="Calibri"/>
        <family val="2"/>
      </rPr>
      <t>Champ</t>
    </r>
  </si>
  <si>
    <r>
      <rPr>
        <sz val="12"/>
        <rFont val="Calibri"/>
        <family val="2"/>
      </rPr>
      <t>Oui/Non</t>
    </r>
  </si>
  <si>
    <r>
      <rPr>
        <sz val="12"/>
        <rFont val="Calibri"/>
        <family val="2"/>
      </rPr>
      <t>Niveau de déclaration de l’indicateur de risque de ratio de levier</t>
    </r>
  </si>
  <si>
    <r>
      <rPr>
        <sz val="12"/>
        <rFont val="Calibri"/>
        <family val="2"/>
      </rPr>
      <t>Texte (255)</t>
    </r>
  </si>
  <si>
    <t>Niveau de déclaration de l’indicateur de risque du ratio des actifs pondérés en fonction des risques / Total des actif</t>
  </si>
  <si>
    <t>Code</t>
  </si>
  <si>
    <t xml:space="preserve">Individuel/Sous-consolidé/Consolidé </t>
  </si>
  <si>
    <t>Texte (255)</t>
  </si>
  <si>
    <t>Numérique (15)</t>
  </si>
  <si>
    <t>Numérique (5)</t>
  </si>
  <si>
    <t>Valeur</t>
  </si>
  <si>
    <t>CIB</t>
  </si>
  <si>
    <t>LEI</t>
  </si>
  <si>
    <t>NOM</t>
  </si>
  <si>
    <t>Code d'identification bancaire (CIB) de l'établissement</t>
  </si>
  <si>
    <t>Texte (20)</t>
  </si>
  <si>
    <t>Ratio de levier, au niveau de déclaration sélectionné ci-dessus (en euros ; rempli automatiquement - ne pas remplir)</t>
  </si>
  <si>
    <t>Ratio CET1, au niveau de déclaration sélectionné ci-dessus (en euros ; rempli automatiquement - ne pas remplir)</t>
  </si>
  <si>
    <t>Ratio LCR, au niveau de déclaration sélectionné ci-dessus (en euros ; rempli automatiquement - ne pas remplir)</t>
  </si>
  <si>
    <t>NSFR, au niveau de déclaration sélectionné ci-dessus (en euros ; rempli automatiquement - ne pas remplir)</t>
  </si>
  <si>
    <t>Texte (Oui/Non)</t>
  </si>
  <si>
    <t>Créances douteuses</t>
  </si>
  <si>
    <t>Montant brut total des prêts accordés par l'établissement</t>
  </si>
  <si>
    <t xml:space="preserve">Individuel/Sous-consolidé /Consolidé </t>
  </si>
  <si>
    <t>ARR</t>
  </si>
  <si>
    <t>JJ/MM/AAAA</t>
  </si>
  <si>
    <t>Oui/Non</t>
  </si>
  <si>
    <t>Numérique (15) ; euros</t>
  </si>
  <si>
    <t>Niveau de déclaration de l’indicateur de risque NSFR</t>
  </si>
  <si>
    <r>
      <t xml:space="preserve">Fonds propres au sens du ratio de levier </t>
    </r>
    <r>
      <rPr>
        <b/>
        <sz val="12"/>
        <rFont val="Calibri"/>
        <family val="2"/>
      </rPr>
      <t>au niveau de déclaration sélectionné ci-dessus</t>
    </r>
    <r>
      <rPr>
        <sz val="12"/>
        <rFont val="Calibri"/>
        <family val="2"/>
      </rPr>
      <t xml:space="preserve">  (en euros)</t>
    </r>
  </si>
  <si>
    <r>
      <t xml:space="preserve">Total des expositions au sens du ratio de levier </t>
    </r>
    <r>
      <rPr>
        <b/>
        <sz val="12"/>
        <rFont val="Calibri"/>
        <family val="2"/>
      </rPr>
      <t>au niveau de déclaration sélectionné ci-dessus</t>
    </r>
    <r>
      <rPr>
        <sz val="12"/>
        <rFont val="Calibri"/>
        <family val="2"/>
      </rPr>
      <t xml:space="preserve">  (en euros)</t>
    </r>
  </si>
  <si>
    <r>
      <t xml:space="preserve">Fonds propres CET1, </t>
    </r>
    <r>
      <rPr>
        <b/>
        <sz val="12"/>
        <rFont val="Calibri"/>
        <family val="2"/>
      </rPr>
      <t xml:space="preserve">au niveau de déclaration sélectionné ci-dessus </t>
    </r>
  </si>
  <si>
    <r>
      <t xml:space="preserve">Format </t>
    </r>
    <r>
      <rPr>
        <sz val="12"/>
        <rFont val="Calibri"/>
        <family val="2"/>
      </rPr>
      <t>(nombre maximal de caractères)</t>
    </r>
  </si>
  <si>
    <r>
      <rPr>
        <b/>
        <sz val="12"/>
        <rFont val="Calibri"/>
        <family val="2"/>
      </rPr>
      <t>Valeur</t>
    </r>
  </si>
  <si>
    <r>
      <rPr>
        <b/>
        <sz val="12"/>
        <rFont val="Calibri"/>
        <family val="2"/>
      </rPr>
      <t>Format</t>
    </r>
    <r>
      <rPr>
        <sz val="12"/>
        <rFont val="Calibri"/>
        <family val="2"/>
      </rPr>
      <t>(nombre maximal de caractères)</t>
    </r>
  </si>
  <si>
    <t xml:space="preserve">Niveau de déclaration de l’indicateur de risque LCR </t>
  </si>
  <si>
    <t>Individuel/Sous-consolidé /Consolidé</t>
  </si>
  <si>
    <r>
      <t xml:space="preserve">Numérateur </t>
    </r>
    <r>
      <rPr>
        <b/>
        <sz val="12"/>
        <rFont val="Calibri"/>
        <family val="2"/>
      </rPr>
      <t>au niveau de déclaration sélectionné ci-dessus</t>
    </r>
    <r>
      <rPr>
        <sz val="12"/>
        <rFont val="Calibri"/>
        <family val="2"/>
      </rPr>
      <t xml:space="preserve">  </t>
    </r>
  </si>
  <si>
    <r>
      <t xml:space="preserve">Dénominateur  </t>
    </r>
    <r>
      <rPr>
        <b/>
        <sz val="12"/>
        <rFont val="Calibri"/>
        <family val="2"/>
      </rPr>
      <t xml:space="preserve">au niveau de déclaration sélectionné ci-dessus </t>
    </r>
    <r>
      <rPr>
        <sz val="12"/>
        <rFont val="Calibri"/>
        <family val="2"/>
      </rPr>
      <t/>
    </r>
  </si>
  <si>
    <r>
      <t xml:space="preserve">Format
</t>
    </r>
    <r>
      <rPr>
        <sz val="12"/>
        <rFont val="Calibri"/>
        <family val="2"/>
      </rPr>
      <t>(nombre maximal de caractères)</t>
    </r>
  </si>
  <si>
    <r>
      <rPr>
        <sz val="12"/>
        <rFont val="Calibri"/>
        <family val="2"/>
      </rPr>
      <t>Date de référence pour le présent formulaire de déclaration</t>
    </r>
  </si>
  <si>
    <r>
      <rPr>
        <b/>
        <sz val="14"/>
        <color indexed="8"/>
        <rFont val="Calibri"/>
        <family val="2"/>
      </rPr>
      <t>A. Objectif et structure du formulaire de déclaration</t>
    </r>
  </si>
  <si>
    <r>
      <rPr>
        <b/>
        <sz val="14"/>
        <color indexed="8"/>
        <rFont val="Calibri"/>
        <family val="2"/>
      </rPr>
      <t>B. Instructions générales pour remplir le formulaire de déclaration</t>
    </r>
  </si>
  <si>
    <r>
      <rPr>
        <sz val="10"/>
        <color indexed="8"/>
        <rFont val="Calibri"/>
        <family val="2"/>
      </rPr>
      <t>1.</t>
    </r>
  </si>
  <si>
    <r>
      <rPr>
        <b/>
        <sz val="14"/>
        <color indexed="8"/>
        <rFont val="Calibri"/>
        <family val="2"/>
      </rPr>
      <t>C. Soumission du formulaire de déclaration et étapes suivantes</t>
    </r>
  </si>
  <si>
    <t>Le formulaire de déclaration est composé des onglets suivants:</t>
  </si>
  <si>
    <r>
      <t>Critères de r</t>
    </r>
    <r>
      <rPr>
        <sz val="11"/>
        <color indexed="30"/>
        <rFont val="Calibri"/>
        <family val="2"/>
      </rPr>
      <t>isques</t>
    </r>
  </si>
  <si>
    <t>Valeur positive ou égale à 0</t>
  </si>
  <si>
    <t>Contrôles de cohérence</t>
  </si>
  <si>
    <t>Legal Entity Identifier (LEI) de l'établissement</t>
  </si>
  <si>
    <t>Adresse électronique 1 de contact de l'établissement</t>
  </si>
  <si>
    <t>Adresse électronique 2 de contact de l'établissement</t>
  </si>
  <si>
    <t>Onglet</t>
  </si>
  <si>
    <t>Cellule</t>
  </si>
  <si>
    <t>Champ</t>
  </si>
  <si>
    <t>2B1</t>
  </si>
  <si>
    <t>2B2</t>
  </si>
  <si>
    <t>2B3</t>
  </si>
  <si>
    <t>2B4</t>
  </si>
  <si>
    <t>2B5</t>
  </si>
  <si>
    <t>2B6</t>
  </si>
  <si>
    <t>2B7</t>
  </si>
  <si>
    <t>2C1</t>
  </si>
  <si>
    <t>2C2</t>
  </si>
  <si>
    <t>2C3</t>
  </si>
  <si>
    <t>Cellules</t>
  </si>
  <si>
    <t>Vérification à effectuer</t>
  </si>
  <si>
    <t>MEL 1</t>
  </si>
  <si>
    <t>MEL 2</t>
  </si>
  <si>
    <t>TYPE 1</t>
  </si>
  <si>
    <t>TYPE 2</t>
  </si>
  <si>
    <t>Nom de l'établissement</t>
  </si>
  <si>
    <t>5.</t>
  </si>
  <si>
    <t>Règles de validation</t>
  </si>
  <si>
    <t>Situation spécifique :</t>
  </si>
  <si>
    <t>2.</t>
  </si>
  <si>
    <t>3.</t>
  </si>
  <si>
    <t>4.</t>
  </si>
  <si>
    <t>6.</t>
  </si>
  <si>
    <t>TYPE 3</t>
  </si>
  <si>
    <t>L’établissement est-il un établissement de crédit ?</t>
  </si>
  <si>
    <t>TYPE  4</t>
  </si>
  <si>
    <t>TYPE 5</t>
  </si>
  <si>
    <t>L'établissement est-il une entreprise d'investissement ?</t>
  </si>
  <si>
    <t>L’établissement (établissement de crédit ou société de financement) est-il agréé pour effectuer des services d'investissement ?</t>
  </si>
  <si>
    <t>Validation du format des champs remplis par l'établissement (Champs jaunes)</t>
  </si>
  <si>
    <t>.</t>
  </si>
  <si>
    <t>Le Code CIB de l'établissement doit avoir 5 chiffres</t>
  </si>
  <si>
    <t xml:space="preserve">Vérification que les champs sont tous remplis et contrôles de cohérence. Les champs ne concernant pas l'établissement déclarant sont colorés automatiquement. A l'issue des vérifications, les champs de vérification de formats (colonne F) doivent afficher "OK". Les champs de contrôles de cohérence (colonne I) doivent afficher "OK".
</t>
  </si>
  <si>
    <t xml:space="preserve">Étape suivante : </t>
  </si>
  <si>
    <r>
      <rPr>
        <b/>
        <sz val="12"/>
        <rFont val="Calibri"/>
        <family val="2"/>
      </rPr>
      <t>Si les informations ou données soumises à l’ACPR font l’objet de mises à jour ou de corrections,</t>
    </r>
    <r>
      <rPr>
        <sz val="12"/>
        <color indexed="8"/>
        <rFont val="Calibri"/>
        <family val="2"/>
      </rPr>
      <t xml:space="preserve"> ces mises à jour ou corrections sont soumises à l'ACPR sans retard injustifié. L'ACPR adaptera la contribution annuelle, conformément aux informations mises à jour, lors du calcul de la contribution annuelle de cet établissement pour la période de contribution suivante.</t>
    </r>
  </si>
  <si>
    <t>Actifs non grevés</t>
  </si>
  <si>
    <t>1.</t>
  </si>
  <si>
    <t>Revenu net de l'arrêté de référence</t>
  </si>
  <si>
    <t>Revenu net de l'arrêté précédent</t>
  </si>
  <si>
    <t>Total des actifs de l'arrêté de référence</t>
  </si>
  <si>
    <t>Total des actifs de l'arrêté précédent</t>
  </si>
  <si>
    <t>(Pour tous les établissements)</t>
  </si>
  <si>
    <t>(sur base sociale ou au plus bas niveau de consolidation disponible)</t>
  </si>
  <si>
    <t xml:space="preserve">(sur base sociale uniquement) </t>
  </si>
  <si>
    <t>(Seulement pour les établissements de crédit)</t>
  </si>
  <si>
    <t>(sur base sociale uniquement)</t>
  </si>
  <si>
    <t>Cet onglet reprend les informations communiquées dans le formulaire et comprend les règles de validation et de contrôles de cohérence que l'établissement doit vérifier avant transmission électronique.</t>
  </si>
  <si>
    <t>La présence d'un "NOK" indique que la remise n'est pas transmissible en l'état et qu'elle sera refusée lors de son traitement automatisé.</t>
  </si>
  <si>
    <r>
      <t xml:space="preserve">Le champ est-il complété?
</t>
    </r>
    <r>
      <rPr>
        <sz val="11"/>
        <color theme="1"/>
        <rFont val="Calibri"/>
        <family val="2"/>
        <scheme val="minor"/>
      </rPr>
      <t>('NOK' =&gt; à remplir)</t>
    </r>
  </si>
  <si>
    <t>L’établissement (établissement de crédit ou société de financement) est-il agréé pour délivrer des cautions règlementées (Article L.313-50 du code monétaire et financier) ?</t>
  </si>
  <si>
    <t>L'établissement est-il une société de financement ?</t>
  </si>
  <si>
    <r>
      <t>Les données sont-elles cohérentes ?
('</t>
    </r>
    <r>
      <rPr>
        <sz val="11"/>
        <rFont val="Calibri"/>
        <family val="2"/>
      </rPr>
      <t>NOK' =&gt; incohérence appelant modification)</t>
    </r>
  </si>
  <si>
    <r>
      <t xml:space="preserve">Contributions pour les mécanismes de garantie des dépôts, des titres et des cautions - formulaire de déclaration 
</t>
    </r>
    <r>
      <rPr>
        <sz val="18"/>
        <color indexed="9"/>
        <rFont val="Calibri"/>
        <family val="2"/>
      </rPr>
      <t>Lisez-moi</t>
    </r>
  </si>
  <si>
    <t>REMISE</t>
  </si>
  <si>
    <t>Date de référence pour le présent formulaire de déclaration</t>
  </si>
  <si>
    <t>Assiette Garantie des cautions : rempli automatiquement ne pas renseigner</t>
  </si>
  <si>
    <t xml:space="preserve">Autres garanties d’ordre de la clientèle </t>
  </si>
  <si>
    <t>Garanties financières</t>
  </si>
  <si>
    <t xml:space="preserve">Cautions immobilières </t>
  </si>
  <si>
    <t>Valeur en euros</t>
  </si>
  <si>
    <t>Assiette Garantie des titres  : rempli automatiquement ne pas renseigner</t>
  </si>
  <si>
    <t xml:space="preserve">Dépôts espèces de la clientèle et autres dettes (*) </t>
  </si>
  <si>
    <t xml:space="preserve">Instruments financiers à terme - Instruments optionnels achetés </t>
  </si>
  <si>
    <t xml:space="preserve">Instruments financiers à terme - Dépôts de garantie </t>
  </si>
  <si>
    <t xml:space="preserve">Titres d'organismes de placement conservés </t>
  </si>
  <si>
    <t xml:space="preserve">TCN et Bons du Trésor conservés </t>
  </si>
  <si>
    <t xml:space="preserve">Valeurs mobilières conservées - titres français et étrangers </t>
  </si>
  <si>
    <t>Informations assiettes</t>
  </si>
  <si>
    <t xml:space="preserve">Collecte des informations concernant l'assiette qui sera prise en compte pour le calcul de la contribution de l'établissement aux mécanismes de garantie des titres et des cautions.
</t>
  </si>
  <si>
    <r>
      <rPr>
        <b/>
        <sz val="12"/>
        <color indexed="8"/>
        <rFont val="Calibri"/>
        <family val="2"/>
      </rPr>
      <t>Date de référence pour le formulaire de déclaration :</t>
    </r>
    <r>
      <rPr>
        <sz val="12"/>
        <color indexed="8"/>
        <rFont val="Calibri"/>
        <family val="2"/>
      </rPr>
      <t xml:space="preserve"> les onglets doivent être remplis avec des informations à la date de référence du 31 décembre N-1, sauf mention contraire.</t>
    </r>
  </si>
  <si>
    <r>
      <rPr>
        <b/>
        <sz val="12"/>
        <color indexed="8"/>
        <rFont val="Calibri"/>
        <family val="2"/>
      </rPr>
      <t xml:space="preserve">En cas de fusion de deux établissements : </t>
    </r>
    <r>
      <rPr>
        <sz val="12"/>
        <color indexed="8"/>
        <rFont val="Calibri"/>
        <family val="2"/>
      </rPr>
      <t>après la date de référence pour la période de contribution de l'année N, l’établissement résultant de la fusion doit renvoyer deux formulaires de déclaration séparés (un pour chaque établissement) pour calculer les deux contributions annuelles  pour l'année en cours dont s'acquitera l’établissement résultant de la fusion.</t>
    </r>
  </si>
  <si>
    <t>Revenu net / Total des actifs, sur base sociale (en euros ; rempli automatiquement - ne pas remplir)</t>
  </si>
  <si>
    <t>L’établissement (établissement de crédit ou société de financement) est-il agréé pour délivrer des cautions réglementées (Article L.313-50 du code monétaire et financier) ?</t>
  </si>
  <si>
    <t xml:space="preserve">Identification de l’établissement et calcul des assiettes pour les mécanismes de garantie.
</t>
  </si>
  <si>
    <t>Mécanismes de garantie</t>
  </si>
  <si>
    <r>
      <t xml:space="preserve">Total des actifs </t>
    </r>
    <r>
      <rPr>
        <b/>
        <sz val="12"/>
        <rFont val="Calibri"/>
        <family val="2"/>
      </rPr>
      <t>au niveau de déclaration sélectionné ci-dessus</t>
    </r>
    <r>
      <rPr>
        <sz val="12"/>
        <rFont val="Calibri"/>
        <family val="2"/>
      </rPr>
      <t xml:space="preserve"> </t>
    </r>
  </si>
  <si>
    <r>
      <t xml:space="preserve">Actifs pondérés en fonction des risques </t>
    </r>
    <r>
      <rPr>
        <b/>
        <sz val="12"/>
        <rFont val="Calibri"/>
        <family val="2"/>
      </rPr>
      <t>au niveau de déclaration sélectionné ci-dessus</t>
    </r>
    <r>
      <rPr>
        <sz val="12"/>
        <rFont val="Calibri"/>
        <family val="2"/>
      </rPr>
      <t xml:space="preserve"> </t>
    </r>
  </si>
  <si>
    <r>
      <t xml:space="preserve">Ratio de prêts non productifs, </t>
    </r>
    <r>
      <rPr>
        <b/>
        <sz val="12"/>
        <rFont val="Calibri"/>
        <family val="2"/>
      </rPr>
      <t>sur base sociale</t>
    </r>
    <r>
      <rPr>
        <sz val="12"/>
        <rFont val="Calibri"/>
        <family val="2"/>
      </rPr>
      <t xml:space="preserve"> (en euros ; rempli automatiquement - ne pas remplir)</t>
    </r>
  </si>
  <si>
    <t>1.1. Typologie de remise</t>
  </si>
  <si>
    <t>Informations générales</t>
  </si>
  <si>
    <r>
      <t>Contributions pour les mécanismes de garantie des dépôts, des titres et des cautions - Formulaire de remise des informations
4</t>
    </r>
    <r>
      <rPr>
        <sz val="18"/>
        <color indexed="9"/>
        <rFont val="Calibri"/>
        <family val="2"/>
      </rPr>
      <t>.</t>
    </r>
    <r>
      <rPr>
        <sz val="18"/>
        <color indexed="9"/>
        <rFont val="Calibri"/>
        <family val="2"/>
      </rPr>
      <t xml:space="preserve"> Règles de validation</t>
    </r>
  </si>
  <si>
    <t>2C4</t>
  </si>
  <si>
    <t>2C5</t>
  </si>
  <si>
    <t>3A1</t>
  </si>
  <si>
    <t>3A2</t>
  </si>
  <si>
    <t>3A3</t>
  </si>
  <si>
    <t>3A4</t>
  </si>
  <si>
    <t>3A5</t>
  </si>
  <si>
    <t>3A6</t>
  </si>
  <si>
    <t>3A7</t>
  </si>
  <si>
    <t>3A8</t>
  </si>
  <si>
    <t>3A9</t>
  </si>
  <si>
    <t>3A10</t>
  </si>
  <si>
    <t>3A11</t>
  </si>
  <si>
    <t>3A12</t>
  </si>
  <si>
    <t>3A13</t>
  </si>
  <si>
    <t>3A14</t>
  </si>
  <si>
    <t>3B1</t>
  </si>
  <si>
    <t>3B2</t>
  </si>
  <si>
    <t>3B3</t>
  </si>
  <si>
    <t>3B4</t>
  </si>
  <si>
    <t>3B5</t>
  </si>
  <si>
    <t>3B6</t>
  </si>
  <si>
    <t>3B7</t>
  </si>
  <si>
    <t>3B8</t>
  </si>
  <si>
    <t>3B9</t>
  </si>
  <si>
    <t>3B10</t>
  </si>
  <si>
    <t>3B11</t>
  </si>
  <si>
    <t>3B12</t>
  </si>
  <si>
    <t>3B13</t>
  </si>
  <si>
    <t>3B14</t>
  </si>
  <si>
    <t>3C1</t>
  </si>
  <si>
    <t>3C2</t>
  </si>
  <si>
    <t>3C3</t>
  </si>
  <si>
    <t>3D1</t>
  </si>
  <si>
    <t>3D2</t>
  </si>
  <si>
    <t>3D3</t>
  </si>
  <si>
    <t>3D4</t>
  </si>
  <si>
    <t>3D5</t>
  </si>
  <si>
    <t>3D6</t>
  </si>
  <si>
    <t>3D7</t>
  </si>
  <si>
    <t>3D8A</t>
  </si>
  <si>
    <t>3D8B</t>
  </si>
  <si>
    <t>3D9A</t>
  </si>
  <si>
    <t>3D9B</t>
  </si>
  <si>
    <t>3D10</t>
  </si>
  <si>
    <t>3E1</t>
  </si>
  <si>
    <t>3E2</t>
  </si>
  <si>
    <t>3E3</t>
  </si>
  <si>
    <r>
      <t>Nom de l’établissement consolidant (</t>
    </r>
    <r>
      <rPr>
        <u/>
        <sz val="12"/>
        <rFont val="Calibri"/>
        <family val="2"/>
      </rPr>
      <t>uniquement en cas de dérogation</t>
    </r>
    <r>
      <rPr>
        <sz val="12"/>
        <rFont val="Calibri"/>
        <family val="2"/>
      </rPr>
      <t>, cf. 3A1)</t>
    </r>
  </si>
  <si>
    <r>
      <t>Code d'identification bancaire (CIB) de l’établissement-mère (</t>
    </r>
    <r>
      <rPr>
        <u/>
        <sz val="12"/>
        <rFont val="Calibri"/>
        <family val="2"/>
      </rPr>
      <t>uniquement en cas de dérogation</t>
    </r>
    <r>
      <rPr>
        <sz val="12"/>
        <rFont val="Calibri"/>
        <family val="2"/>
      </rPr>
      <t>, cf. 3A1)</t>
    </r>
  </si>
  <si>
    <r>
      <t>Nom de l’établissement consolidant (</t>
    </r>
    <r>
      <rPr>
        <u/>
        <sz val="12"/>
        <rFont val="Calibri"/>
        <family val="2"/>
      </rPr>
      <t>uniquement en cas de dérogation</t>
    </r>
    <r>
      <rPr>
        <sz val="12"/>
        <rFont val="Calibri"/>
        <family val="2"/>
      </rPr>
      <t>, cf. 3B1)</t>
    </r>
  </si>
  <si>
    <r>
      <t>Code d'identification bancaire (CIB) de l’établissement consolidant (</t>
    </r>
    <r>
      <rPr>
        <u/>
        <sz val="12"/>
        <rFont val="Calibri"/>
        <family val="2"/>
      </rPr>
      <t>uniquement en cas de dérogation</t>
    </r>
    <r>
      <rPr>
        <sz val="12"/>
        <rFont val="Calibri"/>
        <family val="2"/>
      </rPr>
      <t>, cf. 3B1)</t>
    </r>
  </si>
  <si>
    <t>Calculé automatiquement (3C1/3C2)</t>
  </si>
  <si>
    <r>
      <t>Nom de l’établissement consolidant (</t>
    </r>
    <r>
      <rPr>
        <u/>
        <sz val="12"/>
        <rFont val="Calibri"/>
        <family val="2"/>
      </rPr>
      <t>uniquement en cas de  dérogation</t>
    </r>
    <r>
      <rPr>
        <sz val="12"/>
        <rFont val="Calibri"/>
        <family val="2"/>
      </rPr>
      <t>,  cf. 3D1)</t>
    </r>
  </si>
  <si>
    <r>
      <t>Code d'identification bancaire (CIB) de l’établissement consolidant (</t>
    </r>
    <r>
      <rPr>
        <u/>
        <sz val="12"/>
        <rFont val="Calibri"/>
        <family val="2"/>
      </rPr>
      <t>uniquement en cas de dérogation</t>
    </r>
    <r>
      <rPr>
        <sz val="12"/>
        <rFont val="Calibri"/>
        <family val="2"/>
      </rPr>
      <t>,  cf. 3D1)</t>
    </r>
  </si>
  <si>
    <t>Calculé automatiquement (3D5/3D6)</t>
  </si>
  <si>
    <t>Calculé automatiquement 
(moyenne entre 3D8A/3D9A et 3D8B/3D9B)</t>
  </si>
  <si>
    <t>TYPE1, TYPE2</t>
  </si>
  <si>
    <t>TYPE1, TYPE3</t>
  </si>
  <si>
    <t>Un établissement de crédit ne peut pas être aussi entreprise d'investissement.</t>
  </si>
  <si>
    <t>Un établissement de crédit ne peut pas être aussi société de financement</t>
  </si>
  <si>
    <t>Il est nécessaire que l'Autorité compétente ait accordé une exemption pour remettre sur base consolidée ou sous-consolidée  (Si 3A1 = "Non" alors 3A2 = "Individuel" et si 3A1 = "Oui" alors 3A2 = "Sous-consolidé" ou "Consolidé").</t>
  </si>
  <si>
    <t>Il est nécessaire que l'Autorité compétente ait accordé une exemption pour remettre sur base consolidée ou sous-consolidée  (Si 3B8 = "Non" alors 3B9 = "Individuel" et si 3B8 = "Oui" alors 3B9 = "Sous-consolidé" ou "Consolidé").</t>
  </si>
  <si>
    <t>Il est nécessaire que l'Autorité compétente ait accordé une exemption pour remettre sur base consolidée ou sous-consolidée  (Si 3B1 = "Non" alors 3B2 = "Individuel" et si 3B1 = "Oui" alors 3B2 = "Sous-consolidé" ou "Consolidé").</t>
  </si>
  <si>
    <t>Il est nécessaire que l'Autorité compétente ait accordé une exemption pour remettre sur base consolidée ou sous-consolidée  (Si 3D1 = "Non" alors 3D2 = "Individuel" et si 3D1 = "Oui" alors 3D2 = "Sous-consolidé" ou "Consolidé").</t>
  </si>
  <si>
    <t xml:space="preserve">Dépôts garantis par le FGDR (en euros ; ne pas remplir) </t>
  </si>
  <si>
    <t xml:space="preserve">Donnée reprise automatiquement de la cellule 2A4 "Assiette Garantie des dépôts" de la maquette relative à l'assiette des dépôts remise au 15/01 </t>
  </si>
  <si>
    <t>CTPRE1</t>
  </si>
  <si>
    <t>Prénom de la personne de contact n° 1</t>
  </si>
  <si>
    <t>Texte (50)</t>
  </si>
  <si>
    <t>CTNM1</t>
  </si>
  <si>
    <t>Nom de la personne de contact n° 1</t>
  </si>
  <si>
    <t>TELCT1</t>
  </si>
  <si>
    <t>Numéro de téléphone de la personne de contact n° 1</t>
  </si>
  <si>
    <t>CTPRE2</t>
  </si>
  <si>
    <t>Prénom de la personne de contact n° 2</t>
  </si>
  <si>
    <t>CTNM2</t>
  </si>
  <si>
    <t>Nom de la personne de contact n° 2</t>
  </si>
  <si>
    <t>TELCT2</t>
  </si>
  <si>
    <t>Numéro de téléphone de la personne de contact n° 2</t>
  </si>
  <si>
    <r>
      <t>L’objectif du formulaire de déclaration est de collecter les informations nécessaires pour calculer les contributions individuelles ex ante</t>
    </r>
    <r>
      <rPr>
        <sz val="12"/>
        <color indexed="8"/>
        <rFont val="Calibri"/>
        <family val="2"/>
      </rPr>
      <t xml:space="preserve"> aux trois mécanismes de garantie des dépôts, des titres et des cautions.</t>
    </r>
  </si>
  <si>
    <t xml:space="preserve">Collecte des informations concernant le profil de risque de l’établissement afin d’appliquer l’ajustement en fonction des risques à l'assiette calculée pour chacun des trois mécanismes.
</t>
  </si>
  <si>
    <t>Règles générales de format et valeurs par défaut :</t>
  </si>
  <si>
    <t>Ratio de Actifs pondérés en fonction des risques / Total des actifs, au niveau de déclaration sélectionné ci-dessus (en euros ; rempli automatiquement - ne pas remplir)</t>
  </si>
  <si>
    <r>
      <rPr>
        <b/>
        <sz val="12"/>
        <color indexed="8"/>
        <rFont val="Calibri"/>
        <family val="2"/>
      </rPr>
      <t>Décision déterminant la contribution annuelle :</t>
    </r>
    <r>
      <rPr>
        <sz val="12"/>
        <color indexed="8"/>
        <rFont val="Calibri"/>
        <family val="2"/>
      </rPr>
      <t xml:space="preserve"> En application de l'article 2 de l'arrêté du 27 octobre 2015 relatif aux ressources financières du fonds de garantie des dépôts et de résolution, l’ACPR est tenue d’informer chaque établissement concerné au plus tard le </t>
    </r>
    <r>
      <rPr>
        <b/>
        <sz val="12"/>
        <color indexed="8"/>
        <rFont val="Calibri"/>
        <family val="2"/>
      </rPr>
      <t xml:space="preserve">15 novembre de chaque année </t>
    </r>
    <r>
      <rPr>
        <sz val="12"/>
        <color indexed="8"/>
        <rFont val="Calibri"/>
        <family val="2"/>
      </rPr>
      <t>du montant de sa contribution.</t>
    </r>
  </si>
  <si>
    <t>V2</t>
  </si>
  <si>
    <t>Le gabarit transmis n'est pas celui attendu</t>
  </si>
  <si>
    <r>
      <t xml:space="preserve">Les champs à fond </t>
    </r>
    <r>
      <rPr>
        <b/>
        <sz val="12"/>
        <rFont val="Calibri"/>
        <family val="2"/>
      </rPr>
      <t>bleu</t>
    </r>
    <r>
      <rPr>
        <sz val="12"/>
        <rFont val="Calibri"/>
        <family val="2"/>
      </rPr>
      <t xml:space="preserve"> sont renseignés automatiquement.</t>
    </r>
  </si>
  <si>
    <r>
      <t xml:space="preserve">Dépôts espèces de la clientèle et autres dettes </t>
    </r>
    <r>
      <rPr>
        <b/>
        <i/>
        <sz val="12"/>
        <rFont val="Calibri"/>
        <family val="2"/>
      </rPr>
      <t>(*)</t>
    </r>
    <r>
      <rPr>
        <sz val="12"/>
        <rFont val="Calibri"/>
        <family val="2"/>
      </rPr>
      <t xml:space="preserve"> </t>
    </r>
  </si>
  <si>
    <t>ECHEANCE</t>
  </si>
  <si>
    <t>Échéance de la remise</t>
  </si>
  <si>
    <t>7.</t>
  </si>
  <si>
    <r>
      <t xml:space="preserve">Les questions relatives au </t>
    </r>
    <r>
      <rPr>
        <b/>
        <sz val="12"/>
        <rFont val="Calibri"/>
        <family val="2"/>
      </rPr>
      <t>dépôt dans Onegate</t>
    </r>
    <r>
      <rPr>
        <sz val="12"/>
        <rFont val="Calibri"/>
        <family val="2"/>
      </rPr>
      <t xml:space="preserve"> sont à adresser au service informatique de Fongar de l'ACPR à l'adresse mail suivante : </t>
    </r>
    <r>
      <rPr>
        <u/>
        <sz val="12"/>
        <rFont val="Calibri"/>
        <family val="2"/>
      </rPr>
      <t>2718-FONGAR-UT@acpr.banque-france.fr</t>
    </r>
  </si>
  <si>
    <r>
      <rPr>
        <b/>
        <sz val="12"/>
        <rFont val="Calibri"/>
        <family val="2"/>
      </rPr>
      <t>Les questions</t>
    </r>
    <r>
      <rPr>
        <sz val="12"/>
        <color indexed="8"/>
        <rFont val="Calibri"/>
        <family val="2"/>
      </rPr>
      <t xml:space="preserve"> relatives au </t>
    </r>
    <r>
      <rPr>
        <b/>
        <sz val="12"/>
        <color indexed="8"/>
        <rFont val="Calibri"/>
        <family val="2"/>
      </rPr>
      <t>formulaire de déclaration</t>
    </r>
    <r>
      <rPr>
        <sz val="12"/>
        <color indexed="8"/>
        <rFont val="Calibri"/>
        <family val="2"/>
      </rPr>
      <t xml:space="preserve"> à remplir doivent être adressées à la Direction de la résolution de l'ACPR à l'adresse électronique suivante : </t>
    </r>
    <r>
      <rPr>
        <u/>
        <sz val="12"/>
        <color indexed="8"/>
        <rFont val="Calibri"/>
        <family val="2"/>
      </rPr>
      <t>2707-CONTRIBUTIONS-UT@acpr.banque-france.fr</t>
    </r>
    <r>
      <rPr>
        <sz val="12"/>
        <color indexed="8"/>
        <rFont val="Calibri"/>
        <family val="2"/>
      </rPr>
      <t>.</t>
    </r>
  </si>
  <si>
    <t>Avez-vous délivré des cautions visées  à l'article D.313-26 du Code Monétaire et Financier?</t>
  </si>
  <si>
    <t>La valeur du ratio de prêts non productifs (champ 3C3 de l'onglet 3) ne correspond pas au résultat de la formule de calcul.</t>
  </si>
  <si>
    <t>Assiette Garantie des titres</t>
  </si>
  <si>
    <t>Assiette Garantie des cautions</t>
  </si>
  <si>
    <t>TYPE 6</t>
  </si>
  <si>
    <t>L’établissement est-il une succursale d'établissement de crédit mentionnée au premier alinéa du I de l'article L. 511-10 du code monétaire et financier ou une succursale d’entreprise mentionnée à l’article L. 532-48 du code monétaire et financier ayant son siège social dans un Etat qui n'est ni membre de l'Union européenne ni partie à l'accord sur l'Espace économique européen ?</t>
  </si>
  <si>
    <t>3A15</t>
  </si>
  <si>
    <t>3A16</t>
  </si>
  <si>
    <t>3A17</t>
  </si>
  <si>
    <t>3A18</t>
  </si>
  <si>
    <t>3B15</t>
  </si>
  <si>
    <t>Valeur strictement positive</t>
  </si>
  <si>
    <t>3B16</t>
  </si>
  <si>
    <t>3B17</t>
  </si>
  <si>
    <t>3B18</t>
  </si>
  <si>
    <t>3A1, 3A2</t>
  </si>
  <si>
    <t>3B1, 3B2</t>
  </si>
  <si>
    <t>3B8, 3B9</t>
  </si>
  <si>
    <t>3D1, 3D2</t>
  </si>
  <si>
    <t>V4</t>
  </si>
  <si>
    <t>Il est nécessaire que l'Autorité compétente ait accordé une exemption pour remettre sur base consolidée ou sous-consolidée  (Si 3A10 = "Non" alors 3A11 = "Individuel" et si 3A10 = "Oui" alors 3A11 = "Sous-consolidé" ou "Consolidé").</t>
  </si>
  <si>
    <t>3A10, 3A11</t>
  </si>
  <si>
    <t>La valeur du ratio de levier (champ 3A7 de l'onglet 3) ne correspond pas au résultat de la formule de calcul.</t>
  </si>
  <si>
    <t>La valeur du ratio CET1 (champ 3A14 de l'onglet 3) ne correspond pas au résultat de la formule de calcul.</t>
  </si>
  <si>
    <t>La valeur du ratio LCR (champ 3B7 de l'onglet 3) ne correspond pas au résultat de la formule de calcul.</t>
  </si>
  <si>
    <t>La valeur du ratio NSFR (champ 3B14 de l'onglet 3) ne correspond pas au résultat de la formule de calcul.</t>
  </si>
  <si>
    <t>Calculé automatiquement (3A5/3A6)</t>
  </si>
  <si>
    <r>
      <t>Nom de l’établissement consolidant (</t>
    </r>
    <r>
      <rPr>
        <u/>
        <sz val="12"/>
        <rFont val="Calibri"/>
        <family val="2"/>
      </rPr>
      <t>uniquement en cas de dérogation</t>
    </r>
    <r>
      <rPr>
        <sz val="12"/>
        <rFont val="Calibri"/>
        <family val="2"/>
      </rPr>
      <t>, cf. 3A8)</t>
    </r>
  </si>
  <si>
    <r>
      <t>Code d'identification bancaire (CIB) de l’établissement consolidant (</t>
    </r>
    <r>
      <rPr>
        <u/>
        <sz val="12"/>
        <rFont val="Calibri"/>
        <family val="2"/>
      </rPr>
      <t>uniquement en cas de dérogation</t>
    </r>
    <r>
      <rPr>
        <sz val="12"/>
        <rFont val="Calibri"/>
        <family val="2"/>
      </rPr>
      <t>, cf. 3A8)</t>
    </r>
  </si>
  <si>
    <t>Calculé automatiquement (3A12/3A13)</t>
  </si>
  <si>
    <t>Calculé automatiquement (3B5/3B6)</t>
  </si>
  <si>
    <r>
      <t>Nom de l’établissement consolidant (</t>
    </r>
    <r>
      <rPr>
        <u/>
        <sz val="12"/>
        <rFont val="Calibri"/>
        <family val="2"/>
      </rPr>
      <t>uniquement en cas de dérogation</t>
    </r>
    <r>
      <rPr>
        <sz val="12"/>
        <rFont val="Calibri"/>
        <family val="2"/>
      </rPr>
      <t>, cf. 3B8)</t>
    </r>
  </si>
  <si>
    <r>
      <t>Code d'identification bancaire (CIB) de l’établissement consolidant (</t>
    </r>
    <r>
      <rPr>
        <u/>
        <sz val="12"/>
        <rFont val="Calibri"/>
        <family val="2"/>
      </rPr>
      <t>uniquement en cas de dérogation</t>
    </r>
    <r>
      <rPr>
        <sz val="12"/>
        <rFont val="Calibri"/>
        <family val="2"/>
      </rPr>
      <t>, cf. 3B8)</t>
    </r>
  </si>
  <si>
    <t>Calculé automatiquement (3B12/3B13)</t>
  </si>
  <si>
    <r>
      <t xml:space="preserve">Financement stable </t>
    </r>
    <r>
      <rPr>
        <u/>
        <sz val="12"/>
        <rFont val="Calibri"/>
        <family val="2"/>
      </rPr>
      <t>disponible</t>
    </r>
    <r>
      <rPr>
        <sz val="12"/>
        <rFont val="Calibri"/>
        <family val="2"/>
      </rPr>
      <t xml:space="preserve"> a</t>
    </r>
    <r>
      <rPr>
        <b/>
        <sz val="12"/>
        <rFont val="Calibri"/>
        <family val="2"/>
      </rPr>
      <t>u niveau de déclaration sélectionné ci-dessus</t>
    </r>
    <r>
      <rPr>
        <sz val="12"/>
        <rFont val="Calibri"/>
        <family val="2"/>
      </rPr>
      <t xml:space="preserve"> </t>
    </r>
  </si>
  <si>
    <r>
      <t xml:space="preserve">Financement stable </t>
    </r>
    <r>
      <rPr>
        <u/>
        <sz val="12"/>
        <rFont val="Calibri"/>
        <family val="2"/>
      </rPr>
      <t>requis</t>
    </r>
    <r>
      <rPr>
        <sz val="12"/>
        <rFont val="Calibri"/>
        <family val="2"/>
      </rPr>
      <t xml:space="preserve"> </t>
    </r>
    <r>
      <rPr>
        <b/>
        <sz val="12"/>
        <rFont val="Calibri"/>
        <family val="2"/>
      </rPr>
      <t>au niveau de déclaration sélectionné ci-dessus</t>
    </r>
    <r>
      <rPr>
        <sz val="12"/>
        <rFont val="Calibri"/>
        <family val="2"/>
      </rPr>
      <t xml:space="preserve"> </t>
    </r>
  </si>
  <si>
    <r>
      <t xml:space="preserve">L’ACPR ou la BCE ont-elles accordé à l’établissement une dérogation quant à l’application de l’indicateur de risque de ratio de levier au niveau </t>
    </r>
    <r>
      <rPr>
        <b/>
        <sz val="12"/>
        <rFont val="Calibri"/>
        <family val="2"/>
      </rPr>
      <t xml:space="preserve">individuel </t>
    </r>
    <r>
      <rPr>
        <sz val="12"/>
        <rFont val="Calibri"/>
        <family val="2"/>
      </rPr>
      <t>?</t>
    </r>
  </si>
  <si>
    <r>
      <rPr>
        <b/>
        <sz val="12"/>
        <rFont val="Calibri"/>
        <family val="2"/>
      </rPr>
      <t>Pour une succursale d’EC</t>
    </r>
    <r>
      <rPr>
        <sz val="12"/>
        <rFont val="Calibri"/>
        <family val="2"/>
      </rPr>
      <t>, l’ACPR vous a-t-elle accordé une exemption ?</t>
    </r>
  </si>
  <si>
    <r>
      <rPr>
        <u/>
        <sz val="12"/>
        <rFont val="Calibri"/>
        <family val="2"/>
      </rPr>
      <t>Si oui à la question 3A19</t>
    </r>
    <r>
      <rPr>
        <sz val="12"/>
        <rFont val="Calibri"/>
        <family val="2"/>
      </rPr>
      <t>, disposez-vous des données correspondantes de votre siège social ?</t>
    </r>
  </si>
  <si>
    <r>
      <t xml:space="preserve">L’ACPR ou la BCE ont-elles accordé à l’établissement une dérogation quant à l’application de l’indicateur de risque du ratio de solvabilité au niveau </t>
    </r>
    <r>
      <rPr>
        <b/>
        <u/>
        <sz val="12"/>
        <rFont val="Calibri"/>
        <family val="2"/>
      </rPr>
      <t>individuel</t>
    </r>
    <r>
      <rPr>
        <sz val="12"/>
        <rFont val="Calibri"/>
        <family val="2"/>
      </rPr>
      <t xml:space="preserve"> ? (Article 7 CRR)</t>
    </r>
  </si>
  <si>
    <r>
      <t xml:space="preserve">L’ACPR ou la BCE ont-elles accordé à l’établissement une dérogation quant au suivi de la liquidité (LCR) au niveau </t>
    </r>
    <r>
      <rPr>
        <b/>
        <u/>
        <sz val="12"/>
        <rFont val="Calibri"/>
        <family val="2"/>
      </rPr>
      <t>individuel</t>
    </r>
    <r>
      <rPr>
        <sz val="12"/>
        <rFont val="Calibri"/>
        <family val="2"/>
      </rPr>
      <t xml:space="preserve"> ? (Article 8 CRR)</t>
    </r>
  </si>
  <si>
    <r>
      <rPr>
        <u/>
        <sz val="12"/>
        <rFont val="Calibri"/>
        <family val="2"/>
      </rPr>
      <t>Si oui à la question 3B15</t>
    </r>
    <r>
      <rPr>
        <sz val="12"/>
        <rFont val="Calibri"/>
        <family val="2"/>
      </rPr>
      <t>, disposez-vous des données correspondantes de votre siège social ?</t>
    </r>
  </si>
  <si>
    <r>
      <t xml:space="preserve">L’ACPR ou la BCE ont-elles accordé à l’établissement une dérogation quant au suivi de la liquidité (NSFR) au niveau </t>
    </r>
    <r>
      <rPr>
        <b/>
        <u/>
        <sz val="12"/>
        <rFont val="Calibri"/>
        <family val="2"/>
      </rPr>
      <t>individuel</t>
    </r>
    <r>
      <rPr>
        <sz val="12"/>
        <rFont val="Calibri"/>
        <family val="2"/>
      </rPr>
      <t xml:space="preserve"> ? (Article 8 CRR)</t>
    </r>
  </si>
  <si>
    <r>
      <rPr>
        <b/>
        <sz val="12"/>
        <rFont val="Calibri"/>
        <family val="2"/>
      </rPr>
      <t>Pour une succursale d’EC,</t>
    </r>
    <r>
      <rPr>
        <sz val="12"/>
        <rFont val="Calibri"/>
        <family val="2"/>
      </rPr>
      <t xml:space="preserve"> l’ACPR vous a-t-elle accordé une exemption ?</t>
    </r>
  </si>
  <si>
    <r>
      <rPr>
        <u/>
        <sz val="12"/>
        <rFont val="Calibri"/>
        <family val="2"/>
      </rPr>
      <t>Si oui à la question 3B17</t>
    </r>
    <r>
      <rPr>
        <sz val="12"/>
        <rFont val="Calibri"/>
        <family val="2"/>
      </rPr>
      <t>, disposez-vous des données correspondantes de votre siège social ?</t>
    </r>
  </si>
  <si>
    <r>
      <t xml:space="preserve">L’ACPR ou la BCE ont-elles accordé à l’établissement une dérogation quant à l’application de l’indicateur de risque du ratio solvabilité au niveau </t>
    </r>
    <r>
      <rPr>
        <b/>
        <u/>
        <sz val="12"/>
        <rFont val="Calibri"/>
        <family val="2"/>
      </rPr>
      <t>individuel</t>
    </r>
    <r>
      <rPr>
        <sz val="12"/>
        <rFont val="Calibri"/>
        <family val="2"/>
      </rPr>
      <t xml:space="preserve"> ? (Article 7 CRR)</t>
    </r>
  </si>
  <si>
    <r>
      <t xml:space="preserve">L’établissement est-il une </t>
    </r>
    <r>
      <rPr>
        <b/>
        <sz val="12"/>
        <rFont val="Calibri"/>
        <family val="2"/>
      </rPr>
      <t>succursale d'établissement de crédit</t>
    </r>
    <r>
      <rPr>
        <sz val="12"/>
        <rFont val="Calibri"/>
        <family val="2"/>
      </rPr>
      <t xml:space="preserve"> mentionnée au premier alinéa du I de l'article L. 511-10 du code monétaire et financier </t>
    </r>
    <r>
      <rPr>
        <b/>
        <sz val="12"/>
        <rFont val="Calibri"/>
        <family val="2"/>
      </rPr>
      <t xml:space="preserve">OU </t>
    </r>
    <r>
      <rPr>
        <sz val="12"/>
        <rFont val="Calibri"/>
        <family val="2"/>
      </rPr>
      <t xml:space="preserve">une </t>
    </r>
    <r>
      <rPr>
        <b/>
        <sz val="12"/>
        <rFont val="Calibri"/>
        <family val="2"/>
      </rPr>
      <t>succursale d’entreprise</t>
    </r>
    <r>
      <rPr>
        <sz val="12"/>
        <rFont val="Calibri"/>
        <family val="2"/>
      </rPr>
      <t xml:space="preserve"> mentionnée à l’article L. 532-48 du code monétaire et financier ayant son siège social dans un Etat qui n'est ni membre de l'Union européenne ni partie à l'accord sur l'Espace économique européen ?</t>
    </r>
  </si>
  <si>
    <r>
      <rPr>
        <b/>
        <sz val="12"/>
        <rFont val="Calibri"/>
        <family val="2"/>
      </rPr>
      <t>Pour une succursale d’EC</t>
    </r>
    <r>
      <rPr>
        <sz val="12"/>
        <rFont val="Calibri"/>
        <family val="2"/>
      </rPr>
      <t>, l’ACPR vous a-t-elle accordé une exemption de remise d'état prudentiel  ?</t>
    </r>
  </si>
  <si>
    <r>
      <rPr>
        <u/>
        <sz val="12"/>
        <rFont val="Calibri"/>
        <family val="2"/>
      </rPr>
      <t>Si oui à la question ligne 3A15,</t>
    </r>
    <r>
      <rPr>
        <sz val="12"/>
        <rFont val="Calibri"/>
        <family val="2"/>
      </rPr>
      <t xml:space="preserve"> disposez-vous des données correspondantes de votre siège social à déclarer ?</t>
    </r>
  </si>
  <si>
    <r>
      <rPr>
        <b/>
        <sz val="12"/>
        <rFont val="Calibri"/>
        <family val="2"/>
      </rPr>
      <t xml:space="preserve">Pour une </t>
    </r>
    <r>
      <rPr>
        <b/>
        <u/>
        <sz val="12"/>
        <rFont val="Calibri"/>
        <family val="2"/>
      </rPr>
      <t>succursale</t>
    </r>
    <r>
      <rPr>
        <b/>
        <sz val="12"/>
        <rFont val="Calibri"/>
        <family val="2"/>
      </rPr>
      <t xml:space="preserve"> d’EC ou d’EI</t>
    </r>
    <r>
      <rPr>
        <sz val="12"/>
        <rFont val="Calibri"/>
        <family val="2"/>
      </rPr>
      <t>, l’ACPR vous a-t-elle accordé une exemption ?</t>
    </r>
  </si>
  <si>
    <t>Seulement pour les établissements de crédit</t>
  </si>
  <si>
    <t>3D11</t>
  </si>
  <si>
    <t>3D12</t>
  </si>
  <si>
    <r>
      <rPr>
        <b/>
        <sz val="12"/>
        <rFont val="Calibri"/>
        <family val="2"/>
      </rPr>
      <t xml:space="preserve">Pour une </t>
    </r>
    <r>
      <rPr>
        <b/>
        <u/>
        <sz val="12"/>
        <rFont val="Calibri"/>
        <family val="2"/>
      </rPr>
      <t>succursale</t>
    </r>
    <r>
      <rPr>
        <b/>
        <sz val="12"/>
        <rFont val="Calibri"/>
        <family val="2"/>
      </rPr>
      <t xml:space="preserve"> d’EC</t>
    </r>
    <r>
      <rPr>
        <sz val="12"/>
        <rFont val="Calibri"/>
        <family val="2"/>
      </rPr>
      <t>, l’ACPR vous a-t-elle accordé une exemption ?</t>
    </r>
  </si>
  <si>
    <r>
      <rPr>
        <u/>
        <sz val="12"/>
        <rFont val="Calibri"/>
        <family val="2"/>
      </rPr>
      <t>Si oui à la question 3D11</t>
    </r>
    <r>
      <rPr>
        <sz val="12"/>
        <rFont val="Calibri"/>
        <family val="2"/>
      </rPr>
      <t>, disposez-vous des données correspondantes de votre siège social ?</t>
    </r>
  </si>
  <si>
    <t xml:space="preserve">Valeurs mobilières conservées ou dont la conservation a été sous-traitée - titres français et étrangers </t>
  </si>
  <si>
    <t>TCN et Bons du Trésor conservés ou dont la conservation a été sous-traitée</t>
  </si>
  <si>
    <t>Titres d'organismes de placement conservés ou dont la conservation a été sous-traitée</t>
  </si>
  <si>
    <t>A déclarer si l'assiette pour le mécanisme concerné n'est pas nulle</t>
  </si>
  <si>
    <t>L’établissement (établissement de crédit ou société de financement) est-il agréé pour effectuer des services d'investissement (PSI) ?</t>
  </si>
  <si>
    <r>
      <t xml:space="preserve">Pour une </t>
    </r>
    <r>
      <rPr>
        <b/>
        <sz val="12"/>
        <rFont val="Calibri"/>
        <family val="2"/>
      </rPr>
      <t>entreprise d’investissement</t>
    </r>
    <r>
      <rPr>
        <sz val="12"/>
        <rFont val="Calibri"/>
        <family val="2"/>
      </rPr>
      <t xml:space="preserve"> (</t>
    </r>
    <r>
      <rPr>
        <i/>
        <u/>
        <sz val="12"/>
        <rFont val="Calibri"/>
        <family val="2"/>
      </rPr>
      <t>type 2 = oui à l'onglet 1.Informations générales</t>
    </r>
    <r>
      <rPr>
        <sz val="12"/>
        <rFont val="Calibri"/>
        <family val="2"/>
      </rPr>
      <t>), l’ACPR vous-a-t-elle accordé une exemption ?</t>
    </r>
  </si>
  <si>
    <t>3A19</t>
  </si>
  <si>
    <t>3A20</t>
  </si>
  <si>
    <t>TYPE1, TYPE6, 3A15, 3A19, 3B15, 3B17, 3D11</t>
  </si>
  <si>
    <t>TYPE2, TYPE6, 3A19</t>
  </si>
  <si>
    <t>Une succursale d'entreprise d'investissement de pays tiers doit renseigner le champs de l'onglet 3A19 de l'onglet 3.</t>
  </si>
  <si>
    <t>Une succursale d'établissement de crédit de pays tiers doit répondre aux questions des champs suivants : 3A15, 3A19, 3B15, 3B17, 3D11 et ensuite aux cellules qui en découlent</t>
  </si>
  <si>
    <t>Le montant de l'assiette Garantie des cautions (champ 2C4 de l'onglet 2) ne correspond pas au résultat de la formule de calcul. / Vous avez indiqué être autorisé à délivrer des cautions réglementées (TYPE4 = Oui), vous devez renseigner les cellules 2C1 à 2C3 et 2C5</t>
  </si>
  <si>
    <t>Le montant de l'assiette Garantie des titres (champ 2B7 de l'onglet 2) ne correspond pas au résultat de la formule de calcul / En tant que PSI/EI, vous devez déclarer des montants en 2B1 à 2B6</t>
  </si>
  <si>
    <t>3A21</t>
  </si>
  <si>
    <t>Niveau de déclaration de l’indicateur de risque du ratio de couverture de l'exigence de CET1</t>
  </si>
  <si>
    <t xml:space="preserve">3A22 </t>
  </si>
  <si>
    <t>Ratio de couverture de l'exigence de CET1</t>
  </si>
  <si>
    <t/>
  </si>
  <si>
    <t>Ratio  Dépôts garantis / Actifs non grevés, sur base sociale (en euros ; ne pas remplir)</t>
  </si>
  <si>
    <t>Calculé automatiquement après reprise de la donnée 3E2 (3E2/3E1)</t>
  </si>
  <si>
    <t>Numérique (15) ; en %</t>
  </si>
  <si>
    <r>
      <t>Exposition au risque totale pour un EC ou exigence de fonds propres calculée pour l'EI conformément à l'article 11 d'IFR,</t>
    </r>
    <r>
      <rPr>
        <b/>
        <sz val="12"/>
        <rFont val="Calibri"/>
        <family val="2"/>
      </rPr>
      <t xml:space="preserve"> au niveau de déclaration sélectionné ci-dessus </t>
    </r>
  </si>
  <si>
    <t>Indicateur de risque 1.1) Ratio de levier</t>
  </si>
  <si>
    <t>Section 3. Pilier « Qualité des actifs »</t>
  </si>
  <si>
    <t>Section 4. Pilier «Modèle bancaire et gouvernance»</t>
  </si>
  <si>
    <t>Indicateur de risque 1.2) Ratio de couverture des fonds propres de base de catégorie 1 (CET1)</t>
  </si>
  <si>
    <t>Indicateur de risque 2.1) Ratio de couverture de la liquidité (LCR)</t>
  </si>
  <si>
    <t xml:space="preserve">Indicateur de risque 2.2) Ratio net de financement stable  (NSFR) </t>
  </si>
  <si>
    <t xml:space="preserve">Indicateur de risque 3.1 Ratio de prêts non performants </t>
  </si>
  <si>
    <t>Indicateur de risque 4. 1) Ratio des actifs pondérés en fonction des risques / Total des actifs</t>
  </si>
  <si>
    <t>Indicateur de risque 4.2) Ratio de rentabilité des actifs (ROA)</t>
  </si>
  <si>
    <t>Indicateur de risque 5.1) Ratio des dépôts garantis / actifs non grevés</t>
  </si>
  <si>
    <t xml:space="preserve">Section 5. Pilier «Pertes éventuelles pour le système de garantie des dépôts» </t>
  </si>
  <si>
    <t>Section 2. Pilier « Liquidité et financement »</t>
  </si>
  <si>
    <t>Section 1. Pilier « Fonds propres »</t>
  </si>
  <si>
    <t>Exigence de CET1, au niveau de déclaration sélectionné ci-dessus,</t>
  </si>
  <si>
    <t>Si oui à la question 3A17, déposez-vous tout de même auprès de l’ACPR des états prudentiels permettant de calculer ce ratio ?</t>
  </si>
  <si>
    <t>Une entreprise d'investissement, non soumise à CRR, doit renseigner une exigence de CET1 égale à 56 %.</t>
  </si>
  <si>
    <t>Calculé automatiquement (3A14/3A21)</t>
  </si>
  <si>
    <t>Typologie de la remise</t>
  </si>
  <si>
    <r>
      <t xml:space="preserve">Section B. Informations pour le calcul d'assiette de contribution pour le mécanisme de garantie des cautions
</t>
    </r>
    <r>
      <rPr>
        <b/>
        <sz val="14"/>
        <color indexed="10"/>
        <rFont val="Calibri"/>
        <family val="2"/>
      </rPr>
      <t>(Seuls les établissements de crédit et les sociétés de financement agréés pour délivrer des cautions réglementées remplissent cette section)</t>
    </r>
  </si>
  <si>
    <r>
      <t>Section A.</t>
    </r>
    <r>
      <rPr>
        <sz val="14"/>
        <rFont val="Calibri"/>
        <family val="2"/>
      </rPr>
      <t xml:space="preserve"> Informations pour le calcul </t>
    </r>
    <r>
      <rPr>
        <b/>
        <sz val="14"/>
        <rFont val="Calibri"/>
        <family val="2"/>
      </rPr>
      <t xml:space="preserve">d'assiette de contribution pour le mécanisme de garantie des titres 
</t>
    </r>
    <r>
      <rPr>
        <b/>
        <sz val="14"/>
        <color indexed="10"/>
        <rFont val="Calibri"/>
        <family val="2"/>
      </rPr>
      <t>Remplissent cette section :</t>
    </r>
    <r>
      <rPr>
        <b/>
        <sz val="14"/>
        <rFont val="Calibri"/>
        <family val="2"/>
      </rPr>
      <t xml:space="preserve">
- </t>
    </r>
    <r>
      <rPr>
        <b/>
        <sz val="14"/>
        <color indexed="10"/>
        <rFont val="Calibri"/>
        <family val="2"/>
      </rPr>
      <t xml:space="preserve">les entreprises d'investissement 
- les établissements de crédit </t>
    </r>
    <r>
      <rPr>
        <sz val="14"/>
        <color indexed="10"/>
        <rFont val="Calibri"/>
        <family val="2"/>
      </rPr>
      <t>ou</t>
    </r>
    <r>
      <rPr>
        <b/>
        <sz val="14"/>
        <color indexed="10"/>
        <rFont val="Calibri"/>
        <family val="2"/>
      </rPr>
      <t xml:space="preserve"> </t>
    </r>
    <r>
      <rPr>
        <b/>
        <sz val="14"/>
        <color indexed="10"/>
        <rFont val="Calibri"/>
        <family val="2"/>
      </rPr>
      <t xml:space="preserve">les sociétés de financement </t>
    </r>
    <r>
      <rPr>
        <sz val="14"/>
        <color indexed="10"/>
        <rFont val="Calibri"/>
        <family val="2"/>
      </rPr>
      <t xml:space="preserve">qui sont </t>
    </r>
    <r>
      <rPr>
        <b/>
        <u/>
        <sz val="14"/>
        <color indexed="10"/>
        <rFont val="Calibri"/>
        <family val="2"/>
      </rPr>
      <t>prestataires de services d'investissement</t>
    </r>
  </si>
  <si>
    <t>Seulement pour les  établissements de crédit
Les succursales d'établissement de crédit de pays tiers sont les seules concernées par les questions 3A15 et 16</t>
  </si>
  <si>
    <r>
      <t>Pour tous les établissements</t>
    </r>
    <r>
      <rPr>
        <b/>
        <strike/>
        <sz val="12"/>
        <color indexed="10"/>
        <rFont val="Calibri"/>
        <family val="2"/>
      </rPr>
      <t xml:space="preserve">, </t>
    </r>
    <r>
      <rPr>
        <b/>
        <sz val="12"/>
        <color indexed="10"/>
        <rFont val="Calibri"/>
        <family val="2"/>
      </rPr>
      <t>néanmoins :
- Les entreprises d'investissement sont les seules concernées par les questions 3A17 et 18
- Les succursales d'établissement de crédit ou d'entreprise d'investissement de pays tiers sont les seules concernées par les questions 3A19 et 20</t>
    </r>
  </si>
  <si>
    <t>Seulement pour les  établissements de crédit
Les succursales d'établissement de crédit de pays tiers sont seules concernées par les questions 3B15 et 16</t>
  </si>
  <si>
    <t>Seulement pour les  établissements de crédit
Les succursales d'établissement de crédit de pays tiers sont seules concernées par les questions 3B17 et 18</t>
  </si>
  <si>
    <t>Seulement pour les établissements de crédit
Les succursales d'établissement de crédit de pays tiers sont seules concernées par les questions 3D11 et 12</t>
  </si>
  <si>
    <t>Avez-vous délivré des cautions mentionnées à l'article D.313-26 du code monétaire et financier?</t>
  </si>
  <si>
    <t>1.2. Identification de l'établissement</t>
  </si>
  <si>
    <t>,</t>
  </si>
  <si>
    <t>Pour rappel, en cas de dérogation de remise sur base individuelle du reporting COREP F32.01, qui permet d'établir la correspondance pour le montant des actifs non grevés, la donnée consolidée du groupe doit être retraitée par l’établissement pour pouvoir être estimée au niveau individuel. La déclaration d'une valeur nulle doit être justifiée et pourrait amener à un contrôle a posteriori.</t>
  </si>
  <si>
    <t>3A22</t>
  </si>
  <si>
    <t>La valeur du ratio de couverture de l'exigence CET1 (champ 3A22 de l'onglet 3) ne correspond pas au résultat de la formule de calcul.</t>
  </si>
  <si>
    <t>La valeur du ratio d'Actifs pondérés en fonction des risques / Total des actifs (champ 3D7 de l'onglet 3) ne correspond pas au résultat de la formule de calcul.</t>
  </si>
  <si>
    <t>La valeur du ratio Revenu net / Total des actifs (champ 3D10 de l'onglet 3) ne correspond pas au résultat de la formule de calcul.</t>
  </si>
  <si>
    <t xml:space="preserve">Les onglets doivent être remplis avec des informations au niveau de l’entité individuelle, sauf lorsque l’autorité compétente a accordé une dérogation à un établissement quant à l’application d’un indicateur de risque prévu à l’onglet «CRITERES DE RISQUES» au niveau de l’entité individuelle dans les circonstances prévues à l’article 10 de la décision n° 2023-C-61 pour la garantie des dépôts, ou des dispositions équivalentes pour la garantie des titres ou la garantie des cautions. Dans ce cas particulier, les indicateurs de risque pertinents doivent être déclarés au niveau sous-consolidé le plus bas disponible. En cas de dérogation au niveau de l’entité individuelle et s’il n’existe qu’un seul niveau de consolidation, les indicateurs de risque pertinents doivent être déclarés au niveau consolidé. Si, en dépit de la dérogation accordée, des chiffres ne sont disponibles ni au niveau sous-consolidé ni au niveau consolidé, les indicateurs de risque pertinents doivent être estimés et déclarés au niveau de l’entité individuelle. Les données obtenues pour cet indicateur de risque au niveau sous-consolidé ou au niveau consolidé doivent être attribuées à chaque établissement qui fait partie de la (sous-) consolidation.
</t>
  </si>
  <si>
    <r>
      <t xml:space="preserve">Les valeurs des données doivent être fournies en montants absolus. Les données financières doivent être libellées </t>
    </r>
    <r>
      <rPr>
        <b/>
        <sz val="12"/>
        <rFont val="Calibri"/>
        <family val="2"/>
      </rPr>
      <t>en euros et arrondies à l’unité la plus proche</t>
    </r>
    <r>
      <rPr>
        <sz val="12"/>
        <rFont val="Calibri"/>
        <family val="2"/>
      </rPr>
      <t xml:space="preserve"> (montants sans décimales).
Aucun séparateur de milliers (espace ou virgule) ne doit être utilisé pour les montants et les nombres. Par exemple, un million doit être déclaré comme 1000000.
Les pourcentages sont exprimés avec deux décimales arrondis à la deuxième décimale la plus proche (ex : 3,59 pour 3,588 %). </t>
    </r>
  </si>
  <si>
    <r>
      <rPr>
        <sz val="14"/>
        <rFont val="Calibri"/>
        <family val="2"/>
      </rPr>
      <t xml:space="preserve">Pour mémoire, les informations relatives à </t>
    </r>
    <r>
      <rPr>
        <b/>
        <sz val="14"/>
        <rFont val="Calibri"/>
        <family val="2"/>
      </rPr>
      <t>l'assiette</t>
    </r>
    <r>
      <rPr>
        <sz val="14"/>
        <rFont val="Calibri"/>
        <family val="2"/>
      </rPr>
      <t xml:space="preserve"> de contribution pour le mécanisme de garantie des </t>
    </r>
    <r>
      <rPr>
        <b/>
        <sz val="14"/>
        <rFont val="Calibri"/>
        <family val="2"/>
      </rPr>
      <t xml:space="preserve">dépôts </t>
    </r>
    <r>
      <rPr>
        <sz val="14"/>
        <rFont val="Calibri"/>
        <family val="2"/>
      </rPr>
      <t>doivent être remises avant le 15 janvier en utilisant un formulaire dédié.</t>
    </r>
  </si>
  <si>
    <t>TYPE3, TYPE4</t>
  </si>
  <si>
    <t>Une société de financement, non agréée en tant qu'entreprise d'investissement, soumise à la remise du présent formulaire doit être agréée à délivrer des cautions (répondre "oui" en TYPE4 de l'onglet 1. Informations générales)</t>
  </si>
  <si>
    <t>Un établissement de crédit ne peut pas déclarer à la GDT des dépôts espèces de la clientèle et autres dettes. Ces sommes sont à déclarer dans l'assiette de la GDD.</t>
  </si>
  <si>
    <t>(*) cette ligne n'est à renseigner que par les adhérents qui ne sont pas des établissements de crédit. Sinon mettre 0 pour les EC</t>
  </si>
  <si>
    <t>Les indicateurs de risque 4.3) Ratio de risque de fuite des dépôts au niveau individuel et 4.4) ratio de risque de fuite des dépôts au niveau consolidé sont calculés à l'aide des données remises avec l'assiette des dépôts qui devait être transmises au plus tard le 15 janvier par votre établissement ainsi que, le cas échéant, par les établissements assujettis établis sur le territoire de la République française ou de la Principauté de Monaco appartenant à votre groupe.
(utilisés seulement pour les établissements de crédit)</t>
  </si>
  <si>
    <r>
      <rPr>
        <b/>
        <sz val="12"/>
        <color indexed="8"/>
        <rFont val="Calibri"/>
        <family val="2"/>
      </rPr>
      <t xml:space="preserve">Les champs à fond jaune doivent être remplis </t>
    </r>
    <r>
      <rPr>
        <sz val="12"/>
        <color indexed="8"/>
        <rFont val="Calibri"/>
        <family val="2"/>
      </rPr>
      <t>par l’établissement conformément aux instructions générales ci-dessous et aux intitulés des cellules</t>
    </r>
  </si>
  <si>
    <t>Contributions pour les mécanismes de garantie des dépôts, des titres et des cautions 2026
 A REMETTRE AVANT LE 31/03/2026
via Onegate / domaine FDG / rapport TITRES_CAUT_RISQUES</t>
  </si>
  <si>
    <t>2. Informations pour les calculs d'assiettes pour les mécanismes des titres et cautions
Données arrêtées au 31/12/2025</t>
  </si>
  <si>
    <t>Contributions pour les mécanismes de garantie des dépôts, des titres et des cautions 2026</t>
  </si>
  <si>
    <r>
      <t xml:space="preserve">3. Informations pour les indicateurs de risque - A déclarer pour le mécanisme concerné si l'assiette déclarée n'est pas nulle
</t>
    </r>
    <r>
      <rPr>
        <b/>
        <sz val="18"/>
        <color indexed="13"/>
        <rFont val="Calibri"/>
        <family val="2"/>
      </rPr>
      <t>D</t>
    </r>
    <r>
      <rPr>
        <b/>
        <sz val="18"/>
        <color indexed="13"/>
        <rFont val="Calibri"/>
        <family val="2"/>
      </rPr>
      <t>onnées arrêtées au 31/12/2025</t>
    </r>
  </si>
  <si>
    <r>
      <rPr>
        <b/>
        <sz val="12"/>
        <rFont val="Calibri"/>
        <family val="2"/>
      </rPr>
      <t>Date limite de soumission:</t>
    </r>
    <r>
      <rPr>
        <sz val="12"/>
        <rFont val="Calibri"/>
        <family val="2"/>
      </rPr>
      <t xml:space="preserve"> Selon l'instruction 2023-I-22, le formulaire de déclaration complet doit être remis</t>
    </r>
    <r>
      <rPr>
        <b/>
        <sz val="12"/>
        <rFont val="Calibri"/>
        <family val="2"/>
      </rPr>
      <t xml:space="preserve"> </t>
    </r>
    <r>
      <rPr>
        <b/>
        <sz val="12"/>
        <color rgb="FFFF0000"/>
        <rFont val="Calibri"/>
        <family val="2"/>
      </rPr>
      <t>au format .xlsx</t>
    </r>
    <r>
      <rPr>
        <b/>
        <sz val="12"/>
        <rFont val="Calibri"/>
        <family val="2"/>
      </rPr>
      <t xml:space="preserve"> via le portail ONEGATE</t>
    </r>
    <r>
      <rPr>
        <sz val="12"/>
        <rFont val="Calibri"/>
        <family val="2"/>
      </rPr>
      <t xml:space="preserve"> à l’ACPR </t>
    </r>
    <r>
      <rPr>
        <b/>
        <sz val="12"/>
        <rFont val="Calibri"/>
        <family val="2"/>
      </rPr>
      <t xml:space="preserve">le </t>
    </r>
    <r>
      <rPr>
        <b/>
        <sz val="12"/>
        <color indexed="10"/>
        <rFont val="Calibri"/>
        <family val="2"/>
      </rPr>
      <t>31 mars</t>
    </r>
    <r>
      <rPr>
        <b/>
        <sz val="12"/>
        <rFont val="Calibri"/>
        <family val="2"/>
      </rPr>
      <t xml:space="preserve"> au plus tard</t>
    </r>
    <r>
      <rPr>
        <sz val="12"/>
        <rFont val="Calibri"/>
        <family val="2"/>
      </rPr>
      <t xml:space="preserve"> pour la campagne, selon les modalités définies par celle-ci.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</si>
</sst>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000"/>
    <numFmt numFmtId="166" formatCode="_-* #,##0\ _€_-;\-* #,##0\ _€_-;_-* &quot;-&quot;??\ _€_-;_-@_-"/>
    <numFmt numFmtId="167" formatCode="#,##0_ ;\-#,##0\ "/>
    <numFmt numFmtId="168" formatCode="0_ ;\-0\ "/>
    <numFmt numFmtId="169" formatCode="00000"/>
    <numFmt numFmtId="170" formatCode="0#&quot; &quot;##&quot; &quot;##&quot; &quot;##&quot; &quot;##"/>
  </numFmts>
  <fonts count="71" x14ac:knownFonts="1">
    <font>
      <sz val="11"/>
      <color theme="1"/>
      <name val="Calibri"/>
      <family val="2"/>
      <scheme val="minor"/>
    </font>
    <font>
      <sz val="11"/>
      <color indexed="8"/>
      <name val="Calibri"/>
      <family val="2"/>
    </font>
    <font>
      <sz val="12"/>
      <name val="Calibri"/>
      <family val="2"/>
    </font>
    <font>
      <sz val="12"/>
      <color indexed="8"/>
      <name val="Calibri"/>
      <family val="2"/>
    </font>
    <font>
      <b/>
      <sz val="12"/>
      <name val="Calibri"/>
      <family val="2"/>
    </font>
    <font>
      <u/>
      <sz val="12"/>
      <name val="Calibri"/>
      <family val="2"/>
    </font>
    <font>
      <b/>
      <sz val="14"/>
      <name val="Calibri"/>
      <family val="2"/>
    </font>
    <font>
      <sz val="10"/>
      <name val="Arial"/>
      <family val="2"/>
    </font>
    <font>
      <sz val="18"/>
      <color indexed="9"/>
      <name val="Calibri"/>
      <family val="2"/>
    </font>
    <font>
      <b/>
      <sz val="14"/>
      <color indexed="8"/>
      <name val="Calibri"/>
      <family val="2"/>
    </font>
    <font>
      <sz val="10"/>
      <color indexed="8"/>
      <name val="Calibri"/>
      <family val="2"/>
    </font>
    <font>
      <b/>
      <sz val="12"/>
      <color indexed="8"/>
      <name val="Calibri"/>
      <family val="2"/>
    </font>
    <font>
      <b/>
      <sz val="12"/>
      <color indexed="10"/>
      <name val="Calibri"/>
      <family val="2"/>
    </font>
    <font>
      <sz val="11"/>
      <color indexed="30"/>
      <name val="Calibri"/>
      <family val="2"/>
    </font>
    <font>
      <b/>
      <sz val="12"/>
      <color indexed="10"/>
      <name val="Calibri"/>
      <family val="2"/>
    </font>
    <font>
      <sz val="11"/>
      <color indexed="9"/>
      <name val="Calibri"/>
      <family val="2"/>
    </font>
    <font>
      <b/>
      <sz val="18"/>
      <color indexed="9"/>
      <name val="Calibri"/>
      <family val="2"/>
    </font>
    <font>
      <b/>
      <i/>
      <sz val="11"/>
      <color indexed="10"/>
      <name val="Calibri"/>
      <family val="2"/>
    </font>
    <font>
      <i/>
      <sz val="11"/>
      <color indexed="8"/>
      <name val="Calibri"/>
      <family val="2"/>
    </font>
    <font>
      <b/>
      <sz val="11"/>
      <name val="Calibri"/>
      <family val="2"/>
    </font>
    <font>
      <b/>
      <sz val="11"/>
      <color indexed="8"/>
      <name val="Calibri"/>
      <family val="2"/>
    </font>
    <font>
      <b/>
      <sz val="11"/>
      <color indexed="9"/>
      <name val="Calibri"/>
      <family val="2"/>
    </font>
    <font>
      <sz val="11"/>
      <color indexed="8"/>
      <name val="Calibri"/>
      <family val="2"/>
    </font>
    <font>
      <sz val="11"/>
      <name val="Calibri"/>
      <family val="2"/>
    </font>
    <font>
      <b/>
      <sz val="14"/>
      <color indexed="10"/>
      <name val="Calibri"/>
      <family val="2"/>
    </font>
    <font>
      <b/>
      <u/>
      <sz val="14"/>
      <color indexed="10"/>
      <name val="Calibri"/>
      <family val="2"/>
    </font>
    <font>
      <b/>
      <i/>
      <sz val="12"/>
      <name val="Calibri"/>
      <family val="2"/>
    </font>
    <font>
      <i/>
      <sz val="12"/>
      <name val="Calibri"/>
      <family val="2"/>
    </font>
    <font>
      <u/>
      <sz val="12"/>
      <color indexed="8"/>
      <name val="Calibri"/>
      <family val="2"/>
    </font>
    <font>
      <sz val="14"/>
      <name val="Calibri"/>
      <family val="2"/>
    </font>
    <font>
      <sz val="14"/>
      <color indexed="10"/>
      <name val="Calibri"/>
      <family val="2"/>
    </font>
    <font>
      <sz val="10"/>
      <name val="Calibri"/>
      <family val="2"/>
    </font>
    <font>
      <b/>
      <sz val="18"/>
      <color indexed="13"/>
      <name val="Calibri"/>
      <family val="2"/>
    </font>
    <font>
      <i/>
      <u/>
      <sz val="12"/>
      <name val="Calibri"/>
      <family val="2"/>
    </font>
    <font>
      <b/>
      <u/>
      <sz val="12"/>
      <name val="Calibri"/>
      <family val="2"/>
    </font>
    <font>
      <b/>
      <strike/>
      <sz val="12"/>
      <color indexed="10"/>
      <name val="Calibri"/>
      <family val="2"/>
    </font>
    <font>
      <sz val="11"/>
      <color theme="1"/>
      <name val="Calibri"/>
      <family val="2"/>
      <scheme val="minor"/>
    </font>
    <font>
      <sz val="11"/>
      <color theme="0"/>
      <name val="Calibri"/>
      <family val="2"/>
      <scheme val="minor"/>
    </font>
    <font>
      <sz val="11"/>
      <color rgb="FFFF0000"/>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i/>
      <sz val="11"/>
      <color theme="1"/>
      <name val="Calibri"/>
      <family val="2"/>
      <scheme val="minor"/>
    </font>
    <font>
      <sz val="12"/>
      <name val="Calibri"/>
      <family val="2"/>
      <scheme val="minor"/>
    </font>
    <font>
      <sz val="10"/>
      <color theme="1"/>
      <name val="Calibri"/>
      <family val="2"/>
      <scheme val="minor"/>
    </font>
    <font>
      <sz val="10"/>
      <color theme="1"/>
      <name val="Calibri"/>
      <family val="2"/>
    </font>
    <font>
      <sz val="11"/>
      <color rgb="FF0070C0"/>
      <name val="Calibri"/>
      <family val="2"/>
      <scheme val="minor"/>
    </font>
    <font>
      <sz val="12"/>
      <color rgb="FF222222"/>
      <name val="Arial"/>
      <family val="2"/>
    </font>
    <font>
      <b/>
      <sz val="11"/>
      <color theme="2" tint="-0.499984740745262"/>
      <name val="Calibri"/>
      <family val="2"/>
      <scheme val="minor"/>
    </font>
    <font>
      <b/>
      <sz val="11"/>
      <color theme="2" tint="-0.499984740745262"/>
      <name val="Calibri"/>
      <family val="2"/>
    </font>
    <font>
      <b/>
      <sz val="12"/>
      <name val="Calibri"/>
      <family val="2"/>
      <scheme val="minor"/>
    </font>
    <font>
      <sz val="11"/>
      <name val="Calibri"/>
      <family val="2"/>
      <scheme val="minor"/>
    </font>
    <font>
      <sz val="12"/>
      <color theme="1"/>
      <name val="Calibri"/>
      <family val="2"/>
      <scheme val="minor"/>
    </font>
    <font>
      <sz val="12"/>
      <color rgb="FF000000"/>
      <name val="Calibri"/>
      <family val="2"/>
    </font>
    <font>
      <sz val="11"/>
      <color rgb="FF00B050"/>
      <name val="Calibri"/>
      <family val="2"/>
      <scheme val="minor"/>
    </font>
    <font>
      <b/>
      <sz val="11"/>
      <color rgb="FFFF0000"/>
      <name val="Calibri"/>
      <family val="2"/>
    </font>
    <font>
      <i/>
      <sz val="11"/>
      <name val="Calibri"/>
      <family val="2"/>
      <scheme val="minor"/>
    </font>
    <font>
      <b/>
      <sz val="14"/>
      <name val="Calibri"/>
      <family val="2"/>
      <scheme val="minor"/>
    </font>
    <font>
      <b/>
      <sz val="11"/>
      <color rgb="FF00B050"/>
      <name val="Calibri"/>
      <family val="2"/>
      <scheme val="minor"/>
    </font>
    <font>
      <b/>
      <sz val="18"/>
      <color rgb="FFFFFFFF"/>
      <name val="Calibri"/>
      <family val="2"/>
    </font>
    <font>
      <b/>
      <i/>
      <sz val="18"/>
      <color theme="0"/>
      <name val="Calibri"/>
      <family val="2"/>
      <scheme val="minor"/>
    </font>
    <font>
      <b/>
      <sz val="12"/>
      <color rgb="FFFF0000"/>
      <name val="Calibri"/>
      <family val="2"/>
      <scheme val="minor"/>
    </font>
    <font>
      <b/>
      <sz val="12"/>
      <color rgb="FF00B050"/>
      <name val="Calibri"/>
      <family val="2"/>
      <scheme val="minor"/>
    </font>
    <font>
      <sz val="12"/>
      <color rgb="FFFF0000"/>
      <name val="Calibri"/>
      <family val="2"/>
    </font>
    <font>
      <b/>
      <sz val="14"/>
      <color theme="1"/>
      <name val="Calibri"/>
      <family val="2"/>
      <scheme val="minor"/>
    </font>
    <font>
      <sz val="12"/>
      <color rgb="FF0070C0"/>
      <name val="Calibri"/>
      <family val="2"/>
      <scheme val="minor"/>
    </font>
    <font>
      <b/>
      <sz val="18"/>
      <color theme="0"/>
      <name val="Calibri"/>
      <family val="2"/>
      <scheme val="minor"/>
    </font>
    <font>
      <sz val="12"/>
      <color theme="1"/>
      <name val="Calibri"/>
      <family val="2"/>
    </font>
    <font>
      <b/>
      <sz val="18"/>
      <color theme="0"/>
      <name val="Calibri"/>
      <family val="2"/>
    </font>
    <font>
      <sz val="14"/>
      <name val="Calibri"/>
      <family val="2"/>
      <scheme val="minor"/>
    </font>
    <font>
      <b/>
      <sz val="12"/>
      <color rgb="FFFF0000"/>
      <name val="Calibri"/>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62"/>
        <bgColor indexed="64"/>
      </patternFill>
    </fill>
    <fill>
      <patternFill patternType="solid">
        <fgColor theme="5" tint="0.3999450666829432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8"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39" fillId="0" borderId="0" applyNumberFormat="0" applyFill="0" applyBorder="0" applyAlignment="0" applyProtection="0"/>
    <xf numFmtId="164" fontId="36" fillId="0" borderId="0" applyFont="0" applyFill="0" applyBorder="0" applyAlignment="0" applyProtection="0"/>
    <xf numFmtId="0" fontId="7" fillId="0" borderId="0"/>
    <xf numFmtId="9" fontId="3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9" fontId="7" fillId="7" borderId="1" applyFont="0">
      <alignment vertical="center"/>
    </xf>
  </cellStyleXfs>
  <cellXfs count="306">
    <xf numFmtId="0" fontId="0" fillId="0" borderId="0" xfId="0"/>
    <xf numFmtId="0" fontId="0" fillId="0" borderId="0" xfId="0" applyFont="1" applyFill="1" applyBorder="1" applyAlignment="1">
      <alignmen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Fill="1" applyAlignment="1">
      <alignment vertical="center"/>
    </xf>
    <xf numFmtId="0" fontId="0" fillId="0" borderId="0" xfId="0" applyFont="1" applyFill="1" applyBorder="1" applyAlignment="1">
      <alignment horizontal="left" vertical="center"/>
    </xf>
    <xf numFmtId="0" fontId="42" fillId="0" borderId="0" xfId="0" applyFont="1" applyAlignment="1">
      <alignment horizontal="left" vertical="center"/>
    </xf>
    <xf numFmtId="0" fontId="41" fillId="0" borderId="0" xfId="0" applyFont="1" applyFill="1" applyAlignment="1">
      <alignment horizontal="left" vertical="center" wrapText="1"/>
    </xf>
    <xf numFmtId="0" fontId="0" fillId="0" borderId="0" xfId="0" applyFont="1" applyFill="1" applyAlignment="1">
      <alignment horizontal="left" vertical="center" wrapText="1"/>
    </xf>
    <xf numFmtId="0" fontId="43" fillId="2" borderId="1" xfId="0" applyFont="1" applyFill="1" applyBorder="1" applyAlignment="1" applyProtection="1">
      <alignment horizontal="left" vertical="center"/>
    </xf>
    <xf numFmtId="0" fontId="4" fillId="8" borderId="1" xfId="0" applyFont="1" applyFill="1" applyBorder="1" applyAlignment="1" applyProtection="1">
      <alignment horizontal="center" vertical="center" wrapText="1"/>
    </xf>
    <xf numFmtId="0" fontId="43" fillId="0" borderId="1" xfId="0" applyFont="1" applyFill="1" applyBorder="1" applyAlignment="1" applyProtection="1">
      <alignment horizontal="left" vertical="center" wrapText="1"/>
    </xf>
    <xf numFmtId="0" fontId="4" fillId="8" borderId="1" xfId="0" applyFont="1" applyFill="1" applyBorder="1" applyAlignment="1">
      <alignment horizontal="center" vertical="center" wrapText="1"/>
    </xf>
    <xf numFmtId="3" fontId="43" fillId="9" borderId="1" xfId="0" applyNumberFormat="1" applyFont="1" applyFill="1" applyBorder="1" applyAlignment="1" applyProtection="1">
      <alignment horizontal="center" vertical="center"/>
    </xf>
    <xf numFmtId="0" fontId="0" fillId="0" borderId="0" xfId="0" applyFont="1" applyBorder="1" applyAlignment="1">
      <alignment horizontal="left" vertical="top" wrapText="1"/>
    </xf>
    <xf numFmtId="0" fontId="15" fillId="0" borderId="0" xfId="0" applyFont="1" applyFill="1" applyAlignment="1">
      <alignment horizontal="left" vertical="top" wrapText="1"/>
    </xf>
    <xf numFmtId="0" fontId="15"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7" fillId="0" borderId="0" xfId="0" applyFont="1" applyAlignment="1">
      <alignment horizontal="left" vertical="top"/>
    </xf>
    <xf numFmtId="0" fontId="18" fillId="0" borderId="0" xfId="0" applyFont="1" applyAlignment="1">
      <alignment horizontal="left" vertical="top"/>
    </xf>
    <xf numFmtId="0" fontId="0" fillId="0" borderId="0" xfId="0" applyBorder="1"/>
    <xf numFmtId="0" fontId="0" fillId="0" borderId="0" xfId="0" applyAlignment="1"/>
    <xf numFmtId="0" fontId="0" fillId="0" borderId="0" xfId="0" applyNumberFormat="1" applyFont="1" applyAlignment="1">
      <alignment horizontal="left" vertical="top"/>
    </xf>
    <xf numFmtId="0" fontId="47" fillId="0" borderId="0" xfId="0" applyFont="1"/>
    <xf numFmtId="0" fontId="0" fillId="0" borderId="0" xfId="0" applyFont="1" applyAlignment="1">
      <alignment horizontal="center" vertical="top" wrapText="1"/>
    </xf>
    <xf numFmtId="1" fontId="0" fillId="0" borderId="0" xfId="0" applyNumberFormat="1" applyFont="1" applyAlignment="1">
      <alignment horizontal="left" vertical="top" wrapText="1"/>
    </xf>
    <xf numFmtId="1" fontId="0" fillId="0" borderId="0" xfId="0" applyNumberFormat="1"/>
    <xf numFmtId="0" fontId="0" fillId="0" borderId="0" xfId="0" applyFont="1" applyFill="1" applyBorder="1" applyAlignment="1">
      <alignment horizontal="center" vertical="top" wrapText="1"/>
    </xf>
    <xf numFmtId="0" fontId="0" fillId="0" borderId="0" xfId="0" applyAlignment="1">
      <alignment horizontal="center"/>
    </xf>
    <xf numFmtId="0" fontId="19" fillId="0" borderId="0" xfId="0" applyFont="1" applyFill="1" applyBorder="1" applyAlignment="1">
      <alignment vertical="top"/>
    </xf>
    <xf numFmtId="0" fontId="2" fillId="2" borderId="1" xfId="0" applyFont="1" applyFill="1" applyBorder="1" applyAlignment="1" applyProtection="1">
      <alignment horizontal="center" vertical="center" wrapText="1"/>
    </xf>
    <xf numFmtId="0" fontId="0" fillId="0" borderId="0" xfId="0" applyFill="1" applyBorder="1"/>
    <xf numFmtId="0" fontId="0" fillId="0" borderId="0" xfId="0" applyFont="1" applyBorder="1" applyAlignment="1">
      <alignment horizontal="center" vertical="top" wrapText="1"/>
    </xf>
    <xf numFmtId="0" fontId="48" fillId="0" borderId="1" xfId="0" applyFont="1" applyBorder="1" applyAlignment="1">
      <alignment horizontal="center" vertical="top" wrapText="1"/>
    </xf>
    <xf numFmtId="1" fontId="48" fillId="0" borderId="1" xfId="0" applyNumberFormat="1" applyFont="1" applyBorder="1" applyAlignment="1">
      <alignment horizontal="left" vertical="top" wrapText="1"/>
    </xf>
    <xf numFmtId="1" fontId="49" fillId="4" borderId="1" xfId="0" applyNumberFormat="1" applyFont="1" applyFill="1" applyBorder="1" applyAlignment="1" applyProtection="1">
      <alignment horizontal="left" vertical="top" wrapText="1" indent="1"/>
    </xf>
    <xf numFmtId="0" fontId="48" fillId="0" borderId="1" xfId="0" applyNumberFormat="1" applyFont="1" applyFill="1" applyBorder="1" applyAlignment="1">
      <alignment horizontal="center" vertical="top" wrapText="1"/>
    </xf>
    <xf numFmtId="0" fontId="48" fillId="0" borderId="1" xfId="0" applyNumberFormat="1" applyFont="1" applyBorder="1" applyAlignment="1">
      <alignment horizontal="center" vertical="top" wrapText="1"/>
    </xf>
    <xf numFmtId="0" fontId="0" fillId="0" borderId="0" xfId="0" applyFont="1" applyAlignment="1">
      <alignment horizontal="center" vertical="top"/>
    </xf>
    <xf numFmtId="0" fontId="48" fillId="0" borderId="1" xfId="0" applyFont="1" applyFill="1" applyBorder="1" applyAlignment="1">
      <alignment horizontal="center" vertical="top" wrapText="1"/>
    </xf>
    <xf numFmtId="0" fontId="0" fillId="0" borderId="0" xfId="0" applyAlignment="1">
      <alignment vertical="top"/>
    </xf>
    <xf numFmtId="0" fontId="48" fillId="0" borderId="1" xfId="0" applyFont="1" applyFill="1" applyBorder="1" applyAlignment="1" applyProtection="1">
      <alignment horizontal="center" vertical="top" wrapText="1"/>
    </xf>
    <xf numFmtId="168" fontId="43" fillId="10" borderId="1" xfId="2" applyNumberFormat="1" applyFont="1" applyFill="1" applyBorder="1" applyAlignment="1" applyProtection="1">
      <alignment horizontal="center" vertical="center"/>
      <protection locked="0"/>
    </xf>
    <xf numFmtId="1" fontId="43" fillId="10" borderId="1" xfId="0" applyNumberFormat="1" applyFont="1" applyFill="1" applyBorder="1" applyAlignment="1" applyProtection="1">
      <alignment horizontal="center" vertical="center"/>
      <protection locked="0"/>
    </xf>
    <xf numFmtId="0" fontId="43" fillId="10" borderId="1" xfId="0" applyFont="1" applyFill="1" applyBorder="1" applyAlignment="1" applyProtection="1">
      <alignment horizontal="center" vertical="center" wrapText="1"/>
      <protection locked="0"/>
    </xf>
    <xf numFmtId="0" fontId="39" fillId="10" borderId="1" xfId="1" applyFill="1" applyBorder="1" applyAlignment="1" applyProtection="1">
      <alignment horizontal="center" vertical="center" wrapText="1"/>
      <protection locked="0"/>
    </xf>
    <xf numFmtId="14" fontId="43" fillId="10" borderId="1" xfId="0" applyNumberFormat="1" applyFont="1" applyFill="1" applyBorder="1" applyAlignment="1" applyProtection="1">
      <alignment horizontal="center" vertical="center" wrapText="1"/>
      <protection locked="0"/>
    </xf>
    <xf numFmtId="167" fontId="43" fillId="10" borderId="1" xfId="2" applyNumberFormat="1" applyFont="1" applyFill="1" applyBorder="1" applyAlignment="1" applyProtection="1">
      <alignment horizontal="center" vertical="center"/>
      <protection locked="0"/>
    </xf>
    <xf numFmtId="0" fontId="43" fillId="10" borderId="1" xfId="0" applyFont="1" applyFill="1" applyBorder="1" applyAlignment="1" applyProtection="1">
      <alignment horizontal="center" vertical="center"/>
      <protection locked="0"/>
    </xf>
    <xf numFmtId="0" fontId="43" fillId="10" borderId="2" xfId="0" applyFont="1" applyFill="1" applyBorder="1" applyAlignment="1" applyProtection="1">
      <alignment horizontal="center" vertical="center"/>
      <protection locked="0"/>
    </xf>
    <xf numFmtId="49" fontId="43" fillId="10" borderId="3" xfId="0" applyNumberFormat="1" applyFont="1" applyFill="1" applyBorder="1" applyAlignment="1" applyProtection="1">
      <alignment horizontal="center" vertical="center" wrapText="1"/>
      <protection locked="0"/>
    </xf>
    <xf numFmtId="169" fontId="43" fillId="10" borderId="1" xfId="2" applyNumberFormat="1" applyFont="1" applyFill="1" applyBorder="1" applyAlignment="1" applyProtection="1">
      <alignment horizontal="center" vertical="center"/>
      <protection locked="0"/>
    </xf>
    <xf numFmtId="0" fontId="43" fillId="10" borderId="3" xfId="0" applyNumberFormat="1" applyFont="1" applyFill="1" applyBorder="1" applyAlignment="1" applyProtection="1">
      <alignment horizontal="center" vertical="center" wrapText="1"/>
      <protection locked="0"/>
    </xf>
    <xf numFmtId="0" fontId="38" fillId="0" borderId="0" xfId="0" applyFont="1" applyBorder="1"/>
    <xf numFmtId="0" fontId="48" fillId="0" borderId="1" xfId="0" applyNumberFormat="1" applyFont="1" applyBorder="1" applyAlignment="1">
      <alignment horizontal="left" vertical="top" wrapText="1"/>
    </xf>
    <xf numFmtId="0" fontId="21" fillId="0" borderId="0" xfId="0" applyFont="1" applyFill="1" applyAlignment="1">
      <alignment horizontal="left" vertical="center" wrapText="1"/>
    </xf>
    <xf numFmtId="0" fontId="20" fillId="3" borderId="2"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19" fillId="3" borderId="2" xfId="0" applyFont="1" applyFill="1" applyBorder="1" applyAlignment="1" applyProtection="1">
      <alignment horizontal="left" vertical="center" wrapText="1"/>
    </xf>
    <xf numFmtId="1" fontId="20" fillId="3" borderId="4" xfId="0" applyNumberFormat="1" applyFont="1" applyFill="1" applyBorder="1" applyAlignment="1">
      <alignment horizontal="left" vertical="center" wrapText="1"/>
    </xf>
    <xf numFmtId="9" fontId="20" fillId="3" borderId="1" xfId="5" applyFont="1" applyFill="1" applyBorder="1" applyAlignment="1">
      <alignment horizontal="center" vertical="center" wrapText="1"/>
    </xf>
    <xf numFmtId="0" fontId="0" fillId="0" borderId="0" xfId="0" applyBorder="1" applyAlignment="1">
      <alignment vertical="center"/>
    </xf>
    <xf numFmtId="0" fontId="20" fillId="3" borderId="1" xfId="0" applyFont="1" applyFill="1" applyBorder="1" applyAlignment="1">
      <alignment horizontal="center" vertical="center" wrapText="1"/>
    </xf>
    <xf numFmtId="0" fontId="19" fillId="3" borderId="1" xfId="0" applyFont="1" applyFill="1" applyBorder="1" applyAlignment="1" applyProtection="1">
      <alignment horizontal="center" vertical="center" wrapText="1"/>
    </xf>
    <xf numFmtId="0" fontId="20" fillId="3" borderId="1" xfId="0" applyNumberFormat="1"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pplyAlignment="1">
      <alignment horizontal="left" vertical="center" wrapText="1"/>
    </xf>
    <xf numFmtId="0" fontId="43" fillId="2" borderId="1" xfId="0" applyFont="1" applyFill="1" applyBorder="1" applyAlignment="1" applyProtection="1">
      <alignment horizontal="left" vertical="center" wrapText="1"/>
    </xf>
    <xf numFmtId="0" fontId="50" fillId="8"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48" fillId="0" borderId="0" xfId="0" applyFont="1" applyBorder="1" applyAlignment="1">
      <alignment horizontal="center" vertical="top" wrapText="1"/>
    </xf>
    <xf numFmtId="166" fontId="49" fillId="4" borderId="1" xfId="2" applyNumberFormat="1" applyFont="1" applyFill="1" applyBorder="1" applyAlignment="1" applyProtection="1">
      <alignment horizontal="right" vertical="top" wrapText="1" indent="1"/>
    </xf>
    <xf numFmtId="49" fontId="49" fillId="4" borderId="1" xfId="2" applyNumberFormat="1" applyFont="1" applyFill="1" applyBorder="1" applyAlignment="1" applyProtection="1">
      <alignment horizontal="right" vertical="top" wrapText="1" indent="1"/>
    </xf>
    <xf numFmtId="1" fontId="49" fillId="4" borderId="1" xfId="2" applyNumberFormat="1" applyFont="1" applyFill="1" applyBorder="1" applyAlignment="1" applyProtection="1">
      <alignment horizontal="right" vertical="top" wrapText="1" indent="1"/>
    </xf>
    <xf numFmtId="14" fontId="49" fillId="4" borderId="1" xfId="2" applyNumberFormat="1" applyFont="1" applyFill="1" applyBorder="1" applyAlignment="1" applyProtection="1">
      <alignment horizontal="right" vertical="top" wrapText="1" indent="1"/>
    </xf>
    <xf numFmtId="0" fontId="48" fillId="0" borderId="0" xfId="0" applyNumberFormat="1" applyFont="1" applyBorder="1" applyAlignment="1">
      <alignment horizontal="center" vertical="top" wrapText="1"/>
    </xf>
    <xf numFmtId="0" fontId="48" fillId="0" borderId="0" xfId="0" applyFont="1" applyFill="1" applyBorder="1" applyAlignment="1">
      <alignment horizontal="left" vertical="top" wrapText="1"/>
    </xf>
    <xf numFmtId="0" fontId="49" fillId="4" borderId="1" xfId="2" applyNumberFormat="1" applyFont="1" applyFill="1" applyBorder="1" applyAlignment="1" applyProtection="1">
      <alignment horizontal="right" vertical="top" wrapText="1" indent="1"/>
    </xf>
    <xf numFmtId="165" fontId="43" fillId="9" borderId="1" xfId="0" applyNumberFormat="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1" fontId="48" fillId="0" borderId="1" xfId="0" applyNumberFormat="1" applyFont="1" applyBorder="1" applyAlignment="1">
      <alignment horizontal="center" vertical="top" wrapText="1"/>
    </xf>
    <xf numFmtId="49" fontId="48" fillId="11" borderId="1" xfId="0" applyNumberFormat="1" applyFont="1" applyFill="1" applyBorder="1" applyAlignment="1">
      <alignment horizontal="center" vertical="top" wrapText="1"/>
    </xf>
    <xf numFmtId="0" fontId="37" fillId="0" borderId="0" xfId="0" applyFont="1" applyAlignment="1">
      <alignment horizontal="left" vertical="top" wrapText="1"/>
    </xf>
    <xf numFmtId="0" fontId="51" fillId="0" borderId="0" xfId="0" applyFont="1" applyAlignment="1">
      <alignment horizontal="left" vertical="top" wrapText="1"/>
    </xf>
    <xf numFmtId="0" fontId="37" fillId="0" borderId="0" xfId="0" applyFont="1" applyAlignment="1">
      <alignment vertical="center"/>
    </xf>
    <xf numFmtId="0" fontId="37" fillId="0" borderId="0" xfId="0" applyFont="1" applyAlignment="1">
      <alignment horizontal="center" vertical="top" wrapText="1"/>
    </xf>
    <xf numFmtId="3" fontId="43" fillId="9" borderId="1" xfId="0" applyNumberFormat="1" applyFont="1" applyFill="1" applyBorder="1" applyAlignment="1" applyProtection="1">
      <alignment horizontal="left" vertical="center"/>
    </xf>
    <xf numFmtId="0" fontId="31" fillId="2" borderId="1" xfId="0" applyFont="1" applyFill="1" applyBorder="1" applyAlignment="1" applyProtection="1">
      <alignment horizontal="center" vertical="center" wrapText="1"/>
    </xf>
    <xf numFmtId="14" fontId="50" fillId="12" borderId="1" xfId="0" applyNumberFormat="1" applyFont="1" applyFill="1" applyBorder="1" applyAlignment="1" applyProtection="1">
      <alignment horizontal="center" vertical="center"/>
    </xf>
    <xf numFmtId="11" fontId="48" fillId="0" borderId="1" xfId="0" quotePrefix="1" applyNumberFormat="1" applyFont="1" applyBorder="1" applyAlignment="1">
      <alignment horizontal="center" vertical="top" wrapText="1"/>
    </xf>
    <xf numFmtId="0" fontId="43" fillId="2" borderId="1" xfId="0" applyFont="1" applyFill="1" applyBorder="1" applyAlignment="1" applyProtection="1">
      <alignment horizontal="left" vertical="center" wrapText="1"/>
    </xf>
    <xf numFmtId="0" fontId="48" fillId="11" borderId="1" xfId="0" applyNumberFormat="1" applyFont="1" applyFill="1" applyBorder="1" applyAlignment="1">
      <alignment horizontal="center" vertical="top" wrapText="1"/>
    </xf>
    <xf numFmtId="0" fontId="48" fillId="11" borderId="1" xfId="0" applyNumberFormat="1" applyFont="1" applyFill="1" applyBorder="1" applyAlignment="1">
      <alignment horizontal="left" vertical="top" wrapText="1"/>
    </xf>
    <xf numFmtId="0" fontId="48" fillId="0" borderId="1" xfId="0" applyNumberFormat="1" applyFont="1" applyFill="1" applyBorder="1" applyAlignment="1">
      <alignment vertical="top" wrapText="1"/>
    </xf>
    <xf numFmtId="0" fontId="48" fillId="0" borderId="1" xfId="0" applyFont="1" applyFill="1" applyBorder="1" applyAlignment="1">
      <alignment vertical="top" wrapText="1"/>
    </xf>
    <xf numFmtId="10" fontId="43" fillId="9" borderId="3" xfId="0" applyNumberFormat="1" applyFont="1" applyFill="1" applyBorder="1" applyAlignment="1" applyProtection="1">
      <alignment horizontal="center" vertical="center" wrapText="1"/>
    </xf>
    <xf numFmtId="0" fontId="54" fillId="0" borderId="0" xfId="0" applyFont="1" applyAlignment="1">
      <alignment vertical="center" wrapText="1"/>
    </xf>
    <xf numFmtId="3" fontId="43" fillId="10" borderId="1" xfId="0" applyNumberFormat="1" applyFont="1" applyFill="1" applyBorder="1" applyAlignment="1" applyProtection="1">
      <alignment horizontal="center" vertical="center"/>
      <protection locked="0"/>
    </xf>
    <xf numFmtId="10" fontId="43" fillId="10" borderId="3" xfId="0" applyNumberFormat="1" applyFont="1" applyFill="1" applyBorder="1" applyAlignment="1" applyProtection="1">
      <alignment horizontal="center" vertical="center"/>
      <protection locked="0"/>
    </xf>
    <xf numFmtId="0" fontId="0" fillId="0" borderId="0" xfId="0" applyFont="1" applyAlignment="1" applyProtection="1">
      <alignment horizontal="left" vertical="center"/>
    </xf>
    <xf numFmtId="170" fontId="43" fillId="10" borderId="1" xfId="0" applyNumberFormat="1" applyFont="1" applyFill="1" applyBorder="1" applyAlignment="1" applyProtection="1">
      <alignment horizontal="center" vertical="center" wrapText="1"/>
      <protection locked="0"/>
    </xf>
    <xf numFmtId="0" fontId="43" fillId="10" borderId="1" xfId="0" applyNumberFormat="1" applyFont="1" applyFill="1" applyBorder="1" applyAlignment="1" applyProtection="1">
      <alignment horizontal="center" vertical="center" wrapText="1"/>
      <protection locked="0"/>
    </xf>
    <xf numFmtId="0" fontId="48" fillId="0" borderId="1" xfId="0" applyFont="1" applyFill="1" applyBorder="1" applyAlignment="1">
      <alignment horizontal="left" vertical="top" wrapText="1"/>
    </xf>
    <xf numFmtId="0" fontId="48" fillId="0" borderId="1" xfId="0" applyNumberFormat="1" applyFont="1" applyFill="1" applyBorder="1" applyAlignment="1">
      <alignment horizontal="left" vertical="top" wrapText="1"/>
    </xf>
    <xf numFmtId="0" fontId="0" fillId="0" borderId="0" xfId="0" applyFont="1" applyAlignment="1">
      <alignment horizontal="left" vertical="top" wrapText="1"/>
    </xf>
    <xf numFmtId="0" fontId="50" fillId="8"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43" fillId="2" borderId="1"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0" xfId="0" applyNumberFormat="1" applyFont="1" applyBorder="1" applyAlignment="1">
      <alignment horizontal="left" vertical="top" wrapText="1" indent="1"/>
    </xf>
    <xf numFmtId="0" fontId="38" fillId="0" borderId="0" xfId="0" applyNumberFormat="1" applyFont="1" applyBorder="1" applyAlignment="1">
      <alignment horizontal="left" vertical="top" wrapText="1" indent="1"/>
    </xf>
    <xf numFmtId="0" fontId="55" fillId="0" borderId="0" xfId="0" applyFont="1" applyAlignment="1">
      <alignment horizontal="left" vertical="top" wrapTex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0" xfId="0" applyFont="1" applyAlignment="1" applyProtection="1">
      <alignment horizontal="left" vertical="center"/>
    </xf>
    <xf numFmtId="0" fontId="0" fillId="0" borderId="0" xfId="0" applyFont="1" applyAlignment="1" applyProtection="1">
      <alignment vertical="center"/>
    </xf>
    <xf numFmtId="0" fontId="56" fillId="0" borderId="0" xfId="0" applyFont="1" applyAlignment="1" applyProtection="1">
      <alignment horizontal="left" vertical="center"/>
    </xf>
    <xf numFmtId="0" fontId="51" fillId="0" borderId="0" xfId="0" applyFont="1" applyAlignment="1" applyProtection="1">
      <alignment horizontal="left" vertical="center"/>
    </xf>
    <xf numFmtId="0" fontId="0" fillId="0" borderId="0" xfId="0" applyFont="1" applyFill="1" applyAlignment="1" applyProtection="1">
      <alignment horizontal="left" vertical="center" wrapText="1"/>
    </xf>
    <xf numFmtId="0" fontId="0" fillId="0" borderId="0" xfId="0" applyFont="1" applyFill="1" applyAlignment="1" applyProtection="1">
      <alignment vertical="center"/>
    </xf>
    <xf numFmtId="0" fontId="57" fillId="0" borderId="0" xfId="0" applyFont="1" applyFill="1" applyAlignment="1" applyProtection="1">
      <alignment horizontal="left" vertical="center"/>
    </xf>
    <xf numFmtId="0" fontId="51" fillId="0" borderId="0" xfId="0" applyFont="1" applyFill="1" applyAlignment="1" applyProtection="1">
      <alignment horizontal="left" vertical="center"/>
    </xf>
    <xf numFmtId="0" fontId="58" fillId="0" borderId="0" xfId="0" applyFont="1" applyFill="1" applyAlignment="1" applyProtection="1">
      <alignment vertical="center"/>
    </xf>
    <xf numFmtId="0" fontId="43" fillId="0" borderId="0" xfId="0" applyFont="1" applyFill="1" applyAlignment="1" applyProtection="1">
      <alignment horizontal="right" vertical="center"/>
    </xf>
    <xf numFmtId="0" fontId="51" fillId="0" borderId="0" xfId="0" applyFont="1" applyFill="1" applyBorder="1" applyAlignment="1" applyProtection="1">
      <alignment vertical="center"/>
    </xf>
    <xf numFmtId="0" fontId="51" fillId="11" borderId="0" xfId="0" applyFont="1" applyFill="1" applyAlignment="1" applyProtection="1">
      <alignment vertical="center"/>
    </xf>
    <xf numFmtId="0" fontId="6" fillId="0" borderId="0" xfId="0" applyFont="1" applyFill="1" applyAlignment="1" applyProtection="1">
      <alignment horizontal="left" vertical="center"/>
    </xf>
    <xf numFmtId="0" fontId="59" fillId="0" borderId="0" xfId="0" applyFont="1" applyFill="1" applyAlignment="1" applyProtection="1">
      <alignment horizontal="left" vertical="center" wrapText="1"/>
    </xf>
    <xf numFmtId="0" fontId="60" fillId="0" borderId="0" xfId="0" applyFont="1" applyFill="1" applyAlignment="1" applyProtection="1">
      <alignment horizontal="left" vertical="center" wrapText="1"/>
    </xf>
    <xf numFmtId="0" fontId="51" fillId="0" borderId="0" xfId="0" applyFont="1" applyFill="1" applyAlignment="1" applyProtection="1">
      <alignment vertical="center"/>
    </xf>
    <xf numFmtId="0" fontId="50" fillId="0" borderId="0" xfId="0" applyFont="1" applyAlignment="1" applyProtection="1">
      <alignment horizontal="left" vertical="center"/>
    </xf>
    <xf numFmtId="0" fontId="50" fillId="0" borderId="6" xfId="0" applyFont="1" applyBorder="1" applyAlignment="1" applyProtection="1">
      <alignment horizontal="left" vertical="center" wrapText="1"/>
    </xf>
    <xf numFmtId="0" fontId="51" fillId="0" borderId="5" xfId="0" applyFont="1" applyBorder="1" applyAlignment="1" applyProtection="1">
      <alignment horizontal="left" vertical="center"/>
    </xf>
    <xf numFmtId="0" fontId="51" fillId="0" borderId="7" xfId="0" applyFont="1" applyBorder="1" applyAlignment="1" applyProtection="1">
      <alignment vertical="center"/>
    </xf>
    <xf numFmtId="0" fontId="61" fillId="0" borderId="8" xfId="0" applyFont="1" applyBorder="1" applyAlignment="1" applyProtection="1">
      <alignment horizontal="left" vertical="center" wrapText="1" indent="2"/>
    </xf>
    <xf numFmtId="0" fontId="51" fillId="0" borderId="0" xfId="0" applyFont="1" applyBorder="1" applyAlignment="1" applyProtection="1">
      <alignment horizontal="left" vertical="center"/>
    </xf>
    <xf numFmtId="0" fontId="51" fillId="0" borderId="9" xfId="0" applyFont="1" applyBorder="1" applyAlignment="1" applyProtection="1">
      <alignment vertical="center"/>
    </xf>
    <xf numFmtId="0" fontId="62" fillId="0" borderId="10" xfId="0" applyFont="1" applyBorder="1" applyAlignment="1" applyProtection="1">
      <alignment horizontal="left" vertical="center" indent="2"/>
    </xf>
    <xf numFmtId="0" fontId="51" fillId="0" borderId="11" xfId="0" applyFont="1" applyBorder="1" applyAlignment="1" applyProtection="1">
      <alignment horizontal="left" vertical="center"/>
    </xf>
    <xf numFmtId="0" fontId="51" fillId="0" borderId="12" xfId="0" applyFont="1" applyBorder="1" applyAlignment="1" applyProtection="1">
      <alignment vertical="center"/>
    </xf>
    <xf numFmtId="0" fontId="41" fillId="0" borderId="0" xfId="0" applyFont="1" applyFill="1" applyAlignment="1" applyProtection="1">
      <alignment horizontal="left" vertical="center" wrapText="1"/>
    </xf>
    <xf numFmtId="0" fontId="50" fillId="8" borderId="1" xfId="0" applyFont="1" applyFill="1" applyBorder="1" applyAlignment="1" applyProtection="1">
      <alignment horizontal="left" vertical="center" wrapText="1"/>
    </xf>
    <xf numFmtId="0" fontId="4" fillId="8" borderId="1" xfId="0" applyFont="1" applyFill="1" applyBorder="1" applyAlignment="1" applyProtection="1">
      <alignment horizontal="left" vertical="center" wrapText="1"/>
    </xf>
    <xf numFmtId="0" fontId="40" fillId="0" borderId="0" xfId="0" applyFont="1" applyFill="1" applyAlignment="1" applyProtection="1">
      <alignment horizontal="left" vertical="center" wrapText="1"/>
    </xf>
    <xf numFmtId="0" fontId="43" fillId="2" borderId="2"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165" fontId="2" fillId="2" borderId="1" xfId="0" applyNumberFormat="1" applyFont="1" applyFill="1" applyBorder="1" applyAlignment="1" applyProtection="1">
      <alignment horizontal="left" vertical="center"/>
    </xf>
    <xf numFmtId="2" fontId="0" fillId="0" borderId="0" xfId="0" applyNumberFormat="1" applyFont="1" applyAlignment="1" applyProtection="1">
      <alignment vertical="center"/>
    </xf>
    <xf numFmtId="165" fontId="43" fillId="2" borderId="1" xfId="0" applyNumberFormat="1" applyFont="1" applyFill="1" applyBorder="1" applyAlignment="1" applyProtection="1">
      <alignment horizontal="left" vertical="center"/>
    </xf>
    <xf numFmtId="0" fontId="58" fillId="0" borderId="0" xfId="0" applyFont="1" applyAlignment="1" applyProtection="1">
      <alignment vertical="center" wrapText="1"/>
    </xf>
    <xf numFmtId="1" fontId="43" fillId="0" borderId="0" xfId="0" applyNumberFormat="1" applyFont="1" applyFill="1" applyBorder="1" applyAlignment="1" applyProtection="1">
      <alignment horizontal="center" vertical="center"/>
    </xf>
    <xf numFmtId="1" fontId="43" fillId="0" borderId="0" xfId="0" applyNumberFormat="1" applyFont="1" applyFill="1" applyBorder="1" applyAlignment="1" applyProtection="1">
      <alignment horizontal="left" vertical="center"/>
    </xf>
    <xf numFmtId="0" fontId="43"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0" borderId="0" xfId="0" applyFont="1" applyFill="1" applyBorder="1" applyAlignment="1" applyProtection="1">
      <alignment horizontal="left" vertical="center"/>
    </xf>
    <xf numFmtId="0" fontId="4" fillId="0" borderId="0" xfId="0" applyFont="1" applyAlignment="1" applyProtection="1">
      <alignment horizontal="center" vertical="center"/>
    </xf>
    <xf numFmtId="0" fontId="4" fillId="0" borderId="6" xfId="0" applyFont="1" applyBorder="1" applyAlignment="1" applyProtection="1">
      <alignment horizontal="left" vertical="center" wrapText="1"/>
    </xf>
    <xf numFmtId="0" fontId="43" fillId="0" borderId="7" xfId="0" applyFont="1" applyBorder="1" applyAlignment="1" applyProtection="1">
      <alignment vertical="center"/>
    </xf>
    <xf numFmtId="0" fontId="52" fillId="0" borderId="0" xfId="0" applyFont="1" applyAlignment="1" applyProtection="1">
      <alignment horizontal="left" vertical="center"/>
    </xf>
    <xf numFmtId="0" fontId="43" fillId="0" borderId="9" xfId="0" applyFont="1" applyBorder="1" applyAlignment="1" applyProtection="1">
      <alignment vertical="center"/>
    </xf>
    <xf numFmtId="0" fontId="43" fillId="0" borderId="0" xfId="0" applyFont="1" applyAlignment="1" applyProtection="1">
      <alignment horizontal="center" vertical="center"/>
    </xf>
    <xf numFmtId="0" fontId="43" fillId="0" borderId="12" xfId="0" applyFont="1" applyBorder="1" applyAlignment="1" applyProtection="1">
      <alignment vertical="center"/>
    </xf>
    <xf numFmtId="0" fontId="40" fillId="0" borderId="0" xfId="0" applyFont="1" applyFill="1" applyBorder="1" applyAlignment="1" applyProtection="1">
      <alignment horizontal="left" vertical="center" wrapText="1"/>
    </xf>
    <xf numFmtId="0" fontId="2"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165" fontId="2" fillId="2" borderId="2" xfId="0" applyNumberFormat="1"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0" fillId="0" borderId="0" xfId="0" applyFont="1" applyFill="1" applyAlignment="1" applyProtection="1">
      <alignment vertical="center" wrapText="1"/>
    </xf>
    <xf numFmtId="0" fontId="51" fillId="0" borderId="1" xfId="0" applyFont="1" applyBorder="1" applyAlignment="1" applyProtection="1">
      <alignment horizontal="center" vertical="center" wrapText="1"/>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horizontal="left" vertical="center"/>
    </xf>
    <xf numFmtId="1" fontId="51" fillId="0" borderId="0" xfId="0" applyNumberFormat="1" applyFont="1" applyFill="1" applyBorder="1" applyAlignment="1" applyProtection="1">
      <alignment horizontal="center" vertical="center"/>
    </xf>
    <xf numFmtId="1" fontId="51" fillId="0" borderId="0" xfId="0" applyNumberFormat="1" applyFont="1" applyFill="1" applyBorder="1" applyAlignment="1" applyProtection="1">
      <alignment horizontal="left" vertical="center"/>
    </xf>
    <xf numFmtId="0" fontId="51" fillId="0" borderId="0" xfId="0" applyFont="1" applyFill="1" applyBorder="1" applyAlignment="1" applyProtection="1">
      <alignment horizontal="left" vertical="center" wrapText="1"/>
    </xf>
    <xf numFmtId="0" fontId="4" fillId="0" borderId="6" xfId="0" applyFont="1" applyBorder="1" applyAlignment="1" applyProtection="1">
      <alignment horizontal="left" vertical="center"/>
    </xf>
    <xf numFmtId="0" fontId="43" fillId="0" borderId="5" xfId="0" applyFont="1" applyBorder="1" applyAlignment="1" applyProtection="1">
      <alignment horizontal="left" vertical="center"/>
    </xf>
    <xf numFmtId="0" fontId="43" fillId="0" borderId="0" xfId="0" applyFont="1" applyBorder="1" applyAlignment="1" applyProtection="1">
      <alignment horizontal="left" vertical="center"/>
    </xf>
    <xf numFmtId="0" fontId="43" fillId="0" borderId="11" xfId="0" applyFont="1" applyBorder="1" applyAlignment="1" applyProtection="1">
      <alignment horizontal="left" vertical="center"/>
    </xf>
    <xf numFmtId="0" fontId="38" fillId="0" borderId="0" xfId="0" applyFont="1" applyFill="1" applyBorder="1" applyAlignment="1" applyProtection="1">
      <alignment horizontal="left" vertical="center"/>
    </xf>
    <xf numFmtId="0" fontId="2" fillId="0" borderId="2"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51" fillId="0" borderId="7" xfId="0" applyFont="1" applyFill="1" applyBorder="1" applyAlignment="1" applyProtection="1">
      <alignment vertical="center"/>
    </xf>
    <xf numFmtId="0" fontId="58" fillId="0" borderId="0" xfId="0" applyFont="1" applyAlignment="1" applyProtection="1">
      <alignment vertical="center"/>
    </xf>
    <xf numFmtId="0" fontId="38" fillId="0" borderId="0" xfId="0" applyFont="1" applyFill="1" applyBorder="1" applyAlignment="1" applyProtection="1">
      <alignment vertical="center"/>
    </xf>
    <xf numFmtId="165" fontId="2" fillId="0" borderId="2" xfId="0" applyNumberFormat="1" applyFont="1" applyFill="1" applyBorder="1" applyAlignment="1" applyProtection="1">
      <alignment horizontal="left" vertical="center"/>
    </xf>
    <xf numFmtId="165" fontId="43" fillId="2" borderId="1" xfId="0" applyNumberFormat="1" applyFont="1" applyFill="1" applyBorder="1" applyAlignment="1" applyProtection="1">
      <alignment horizontal="left" vertical="center" wrapText="1"/>
    </xf>
    <xf numFmtId="0" fontId="38" fillId="0" borderId="0" xfId="0" applyFont="1" applyFill="1" applyBorder="1" applyAlignment="1" applyProtection="1">
      <alignment vertical="center" wrapText="1"/>
    </xf>
    <xf numFmtId="0" fontId="43" fillId="2" borderId="0" xfId="0" applyFont="1" applyFill="1" applyBorder="1" applyAlignment="1" applyProtection="1">
      <alignment horizontal="center" vertical="center" wrapText="1"/>
    </xf>
    <xf numFmtId="165" fontId="43" fillId="2" borderId="0" xfId="0" quotePrefix="1" applyNumberFormat="1" applyFont="1" applyFill="1" applyBorder="1" applyAlignment="1" applyProtection="1">
      <alignment horizontal="left" vertical="center"/>
    </xf>
    <xf numFmtId="165" fontId="43" fillId="0" borderId="0" xfId="0" applyNumberFormat="1" applyFont="1" applyFill="1" applyBorder="1" applyAlignment="1" applyProtection="1">
      <alignment horizontal="left" vertical="center"/>
    </xf>
    <xf numFmtId="0" fontId="4" fillId="11" borderId="0" xfId="0" applyFont="1" applyFill="1" applyAlignment="1" applyProtection="1">
      <alignment horizontal="center" vertical="center"/>
    </xf>
    <xf numFmtId="0" fontId="51" fillId="0" borderId="5" xfId="0" applyFont="1" applyFill="1" applyBorder="1" applyAlignment="1" applyProtection="1">
      <alignment vertical="center"/>
    </xf>
    <xf numFmtId="0" fontId="51" fillId="0" borderId="9" xfId="0" applyFont="1" applyFill="1" applyBorder="1" applyAlignment="1" applyProtection="1">
      <alignment vertical="center"/>
    </xf>
    <xf numFmtId="0" fontId="0" fillId="11" borderId="0" xfId="0" applyFont="1" applyFill="1" applyBorder="1" applyAlignment="1" applyProtection="1">
      <alignment vertical="center"/>
    </xf>
    <xf numFmtId="49" fontId="2" fillId="2" borderId="1" xfId="0" quotePrefix="1" applyNumberFormat="1" applyFont="1" applyFill="1" applyBorder="1" applyAlignment="1" applyProtection="1">
      <alignment horizontal="center" vertical="center" wrapText="1"/>
    </xf>
    <xf numFmtId="0" fontId="2" fillId="2" borderId="6" xfId="0" applyFont="1" applyFill="1" applyBorder="1" applyAlignment="1" applyProtection="1">
      <alignment horizontal="left" vertical="center" wrapText="1"/>
    </xf>
    <xf numFmtId="0" fontId="0" fillId="0" borderId="1" xfId="0" applyFont="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165" fontId="2" fillId="2" borderId="1" xfId="0" applyNumberFormat="1" applyFont="1" applyFill="1" applyBorder="1" applyAlignment="1" applyProtection="1">
      <alignment horizontal="left" vertical="center" wrapText="1"/>
    </xf>
    <xf numFmtId="0" fontId="0" fillId="0" borderId="8" xfId="0" applyFont="1" applyBorder="1" applyAlignment="1" applyProtection="1">
      <alignment vertical="center" wrapText="1"/>
    </xf>
    <xf numFmtId="0" fontId="58" fillId="0" borderId="8" xfId="0" applyFont="1" applyBorder="1" applyAlignment="1" applyProtection="1">
      <alignment vertical="center" wrapText="1"/>
    </xf>
    <xf numFmtId="0" fontId="0" fillId="0" borderId="0" xfId="0" quotePrefix="1" applyFont="1" applyFill="1" applyBorder="1" applyAlignment="1" applyProtection="1">
      <alignment vertical="center"/>
    </xf>
    <xf numFmtId="10" fontId="69" fillId="9" borderId="3" xfId="4" applyNumberFormat="1" applyFont="1" applyFill="1" applyBorder="1" applyAlignment="1" applyProtection="1">
      <alignment horizontal="center" vertical="center" wrapText="1"/>
    </xf>
    <xf numFmtId="10" fontId="69" fillId="9" borderId="1" xfId="4" applyNumberFormat="1" applyFont="1" applyFill="1" applyBorder="1" applyAlignment="1" applyProtection="1">
      <alignment horizontal="center" vertical="center" wrapText="1"/>
    </xf>
    <xf numFmtId="167" fontId="3" fillId="10" borderId="1" xfId="2" applyNumberFormat="1" applyFont="1" applyFill="1" applyBorder="1" applyAlignment="1" applyProtection="1">
      <alignment horizontal="left" vertical="center"/>
    </xf>
    <xf numFmtId="0" fontId="37" fillId="0" borderId="0" xfId="0" applyFont="1" applyFill="1" applyAlignment="1" applyProtection="1">
      <alignment horizontal="left" vertical="top" wrapText="1"/>
    </xf>
    <xf numFmtId="0" fontId="0" fillId="0" borderId="0" xfId="0" applyFont="1" applyAlignment="1" applyProtection="1">
      <alignment horizontal="left" vertical="top" wrapText="1"/>
    </xf>
    <xf numFmtId="0" fontId="0" fillId="0" borderId="0" xfId="0" applyFont="1" applyFill="1" applyAlignment="1" applyProtection="1">
      <alignment horizontal="left" vertical="top" wrapText="1"/>
    </xf>
    <xf numFmtId="0" fontId="45" fillId="0" borderId="0" xfId="0" applyFont="1" applyAlignment="1" applyProtection="1">
      <alignment horizontal="left" vertical="top" wrapText="1" indent="2"/>
    </xf>
    <xf numFmtId="0" fontId="46" fillId="0" borderId="0" xfId="0" quotePrefix="1" applyFont="1" applyAlignment="1" applyProtection="1">
      <alignment vertical="top"/>
    </xf>
    <xf numFmtId="0" fontId="2" fillId="0" borderId="0" xfId="0" applyFont="1" applyAlignment="1" applyProtection="1">
      <alignment horizontal="justify" vertical="top" wrapText="1"/>
    </xf>
    <xf numFmtId="0" fontId="2" fillId="0" borderId="0" xfId="0" applyFont="1" applyAlignment="1" applyProtection="1">
      <alignment horizontal="left" vertical="top" wrapText="1"/>
    </xf>
    <xf numFmtId="0" fontId="38" fillId="0" borderId="0" xfId="0" applyFont="1" applyAlignment="1" applyProtection="1">
      <alignment horizontal="left" vertical="top"/>
    </xf>
    <xf numFmtId="49" fontId="44" fillId="0" borderId="0" xfId="0" applyNumberFormat="1" applyFont="1" applyAlignment="1" applyProtection="1">
      <alignment horizontal="left" vertical="top" wrapText="1" indent="2"/>
    </xf>
    <xf numFmtId="167" fontId="43" fillId="10" borderId="1" xfId="2" applyNumberFormat="1" applyFont="1" applyFill="1" applyBorder="1" applyAlignment="1" applyProtection="1">
      <alignment horizontal="left" vertical="center"/>
    </xf>
    <xf numFmtId="49" fontId="44" fillId="0" borderId="0" xfId="0" applyNumberFormat="1" applyFont="1" applyFill="1" applyAlignment="1" applyProtection="1">
      <alignment horizontal="left" vertical="top" wrapText="1" indent="2"/>
    </xf>
    <xf numFmtId="0" fontId="53" fillId="0" borderId="0" xfId="0" applyFont="1" applyFill="1" applyBorder="1" applyAlignment="1" applyProtection="1">
      <alignment horizontal="justify" vertical="top" wrapText="1"/>
    </xf>
    <xf numFmtId="0" fontId="52" fillId="0" borderId="0" xfId="0" applyFont="1" applyFill="1" applyBorder="1" applyAlignment="1" applyProtection="1">
      <alignment horizontal="justify" vertical="top" wrapText="1"/>
    </xf>
    <xf numFmtId="49" fontId="45" fillId="0" borderId="0" xfId="0" applyNumberFormat="1" applyFont="1" applyAlignment="1" applyProtection="1">
      <alignment horizontal="left" vertical="top" wrapText="1" indent="2"/>
    </xf>
    <xf numFmtId="0" fontId="2" fillId="0" borderId="0" xfId="0" applyFont="1" applyAlignment="1" applyProtection="1">
      <alignment horizontal="justify" vertical="top" wrapText="1"/>
    </xf>
    <xf numFmtId="0" fontId="43" fillId="0" borderId="0" xfId="0" applyFont="1" applyAlignment="1" applyProtection="1">
      <alignment horizontal="justify" vertical="top" wrapText="1"/>
    </xf>
    <xf numFmtId="0" fontId="2" fillId="0" borderId="0" xfId="0" applyFont="1" applyAlignment="1" applyProtection="1">
      <alignment horizontal="left" vertical="top" wrapText="1"/>
    </xf>
    <xf numFmtId="0" fontId="43" fillId="0" borderId="0" xfId="0" applyFont="1" applyAlignment="1" applyProtection="1">
      <alignment horizontal="left" vertical="top" wrapText="1"/>
    </xf>
    <xf numFmtId="0" fontId="64" fillId="13" borderId="0" xfId="0" applyFont="1" applyFill="1" applyAlignment="1" applyProtection="1">
      <alignment horizontal="left" vertical="top" wrapText="1"/>
    </xf>
    <xf numFmtId="0" fontId="59" fillId="14" borderId="0" xfId="0" applyFont="1" applyFill="1" applyAlignment="1" applyProtection="1">
      <alignment horizontal="left" vertical="center" wrapText="1"/>
    </xf>
    <xf numFmtId="0" fontId="66" fillId="14" borderId="0" xfId="0" applyFont="1" applyFill="1" applyAlignment="1" applyProtection="1">
      <alignment horizontal="left" vertical="center" wrapText="1"/>
    </xf>
    <xf numFmtId="0" fontId="67" fillId="0" borderId="0" xfId="0" applyFont="1" applyAlignment="1" applyProtection="1">
      <alignment horizontal="justify" vertical="top" wrapText="1"/>
    </xf>
    <xf numFmtId="0" fontId="52" fillId="0" borderId="0" xfId="0" applyFont="1" applyAlignment="1" applyProtection="1">
      <alignment horizontal="justify" vertical="top" wrapText="1"/>
    </xf>
    <xf numFmtId="0" fontId="3" fillId="0" borderId="0" xfId="0" applyFont="1" applyFill="1" applyBorder="1" applyAlignment="1" applyProtection="1">
      <alignment horizontal="justify" vertical="top" wrapText="1"/>
    </xf>
    <xf numFmtId="0" fontId="52" fillId="0" borderId="0" xfId="0" applyFont="1" applyFill="1" applyBorder="1" applyAlignment="1" applyProtection="1">
      <alignment horizontal="justify" vertical="top" wrapText="1"/>
    </xf>
    <xf numFmtId="0" fontId="0" fillId="0" borderId="0" xfId="0" applyFont="1" applyAlignment="1" applyProtection="1">
      <alignment horizontal="left" vertical="top" wrapText="1"/>
    </xf>
    <xf numFmtId="0" fontId="3" fillId="0" borderId="0" xfId="0" applyFont="1" applyAlignment="1" applyProtection="1">
      <alignment horizontal="left" vertical="top" wrapText="1" indent="2"/>
    </xf>
    <xf numFmtId="0" fontId="52" fillId="0" borderId="0" xfId="0" applyFont="1" applyAlignment="1" applyProtection="1">
      <alignment horizontal="left" vertical="top" wrapText="1" indent="2"/>
    </xf>
    <xf numFmtId="0" fontId="4" fillId="0" borderId="0" xfId="0" applyFont="1" applyFill="1" applyBorder="1" applyAlignment="1" applyProtection="1">
      <alignment horizontal="justify" vertical="top" wrapText="1"/>
    </xf>
    <xf numFmtId="0" fontId="65" fillId="0" borderId="0" xfId="0" applyFont="1" applyFill="1" applyBorder="1" applyAlignment="1" applyProtection="1">
      <alignment horizontal="justify" vertical="top" wrapText="1"/>
    </xf>
    <xf numFmtId="0" fontId="4" fillId="0" borderId="0" xfId="0" applyFont="1" applyAlignment="1" applyProtection="1">
      <alignment horizontal="justify" vertical="top"/>
    </xf>
    <xf numFmtId="0" fontId="50" fillId="0" borderId="0" xfId="0" applyFont="1" applyAlignment="1" applyProtection="1">
      <alignment horizontal="justify" vertical="top"/>
    </xf>
    <xf numFmtId="0" fontId="2" fillId="0" borderId="0" xfId="0" applyFont="1" applyAlignment="1" applyProtection="1">
      <alignment horizontal="justify" vertical="top"/>
    </xf>
    <xf numFmtId="0" fontId="43" fillId="0" borderId="0" xfId="0" applyFont="1" applyAlignment="1" applyProtection="1">
      <alignment horizontal="justify" vertical="top"/>
    </xf>
    <xf numFmtId="0" fontId="2" fillId="0" borderId="0" xfId="0" applyFont="1" applyAlignment="1" applyProtection="1">
      <alignment horizontal="left" vertical="top" wrapText="1" indent="2"/>
    </xf>
    <xf numFmtId="0" fontId="43" fillId="0" borderId="0" xfId="0" applyFont="1" applyAlignment="1" applyProtection="1">
      <alignment horizontal="left" vertical="top" wrapText="1" indent="2"/>
    </xf>
    <xf numFmtId="0" fontId="4" fillId="0" borderId="0" xfId="0" applyFont="1" applyAlignment="1" applyProtection="1">
      <alignment horizontal="justify" vertical="top" wrapText="1"/>
    </xf>
    <xf numFmtId="0" fontId="3" fillId="0" borderId="0" xfId="0" applyFont="1" applyFill="1" applyBorder="1" applyAlignment="1" applyProtection="1">
      <alignment horizontal="left" vertical="top" wrapText="1" indent="2"/>
    </xf>
    <xf numFmtId="0" fontId="43" fillId="0" borderId="0" xfId="0" applyFont="1" applyFill="1" applyBorder="1" applyAlignment="1" applyProtection="1">
      <alignment horizontal="left" vertical="top" wrapText="1" indent="2"/>
    </xf>
    <xf numFmtId="0" fontId="2" fillId="2" borderId="4"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9" fillId="14" borderId="4" xfId="0" applyFont="1" applyFill="1" applyBorder="1" applyAlignment="1">
      <alignment horizontal="center" vertical="center" wrapText="1"/>
    </xf>
    <xf numFmtId="0" fontId="59" fillId="14" borderId="13" xfId="0" applyFont="1" applyFill="1" applyBorder="1" applyAlignment="1">
      <alignment horizontal="center" vertical="center" wrapText="1"/>
    </xf>
    <xf numFmtId="0" fontId="59" fillId="14" borderId="3" xfId="0" applyFont="1" applyFill="1" applyBorder="1" applyAlignment="1">
      <alignment horizontal="center" vertical="center" wrapText="1"/>
    </xf>
    <xf numFmtId="0" fontId="50" fillId="8"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43" fillId="2" borderId="1" xfId="0" applyFont="1" applyFill="1" applyBorder="1" applyAlignment="1" applyProtection="1">
      <alignment horizontal="left" vertical="center" wrapText="1"/>
    </xf>
    <xf numFmtId="0" fontId="43" fillId="2" borderId="4" xfId="0"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3" xfId="0" applyFill="1" applyBorder="1" applyAlignment="1">
      <alignment horizontal="left" vertical="center" wrapText="1"/>
    </xf>
    <xf numFmtId="0" fontId="2" fillId="0" borderId="4" xfId="0" applyFont="1" applyFill="1" applyBorder="1" applyAlignment="1" applyProtection="1">
      <alignment vertical="center" wrapText="1"/>
    </xf>
    <xf numFmtId="0" fontId="2" fillId="0" borderId="3" xfId="0" applyFont="1" applyFill="1" applyBorder="1" applyAlignment="1" applyProtection="1">
      <alignment vertical="center" wrapText="1"/>
    </xf>
    <xf numFmtId="0" fontId="59" fillId="14" borderId="4" xfId="0" applyFont="1" applyFill="1" applyBorder="1" applyAlignment="1" applyProtection="1">
      <alignment horizontal="center" vertical="center" wrapText="1"/>
    </xf>
    <xf numFmtId="0" fontId="59" fillId="14" borderId="13" xfId="0" applyFont="1" applyFill="1" applyBorder="1" applyAlignment="1" applyProtection="1">
      <alignment horizontal="center" vertical="center" wrapText="1"/>
    </xf>
    <xf numFmtId="0" fontId="59" fillId="14" borderId="3"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wrapText="1"/>
    </xf>
    <xf numFmtId="0" fontId="6" fillId="13" borderId="13" xfId="0" applyFont="1" applyFill="1" applyBorder="1" applyAlignment="1" applyProtection="1">
      <alignment horizontal="center" vertical="center" wrapText="1"/>
    </xf>
    <xf numFmtId="0" fontId="6" fillId="13" borderId="3" xfId="0" applyFont="1" applyFill="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26" fillId="12" borderId="5" xfId="0" applyFont="1" applyFill="1" applyBorder="1" applyAlignment="1" applyProtection="1">
      <alignment vertical="center" wrapText="1"/>
    </xf>
    <xf numFmtId="0" fontId="27" fillId="12" borderId="5" xfId="0" applyFont="1" applyFill="1" applyBorder="1" applyAlignment="1" applyProtection="1">
      <alignment vertical="center" wrapText="1"/>
    </xf>
    <xf numFmtId="0" fontId="57" fillId="13" borderId="4" xfId="0" applyFont="1" applyFill="1" applyBorder="1" applyAlignment="1" applyProtection="1">
      <alignment horizontal="center" vertical="center"/>
    </xf>
    <xf numFmtId="0" fontId="57" fillId="13" borderId="13" xfId="0" applyFont="1" applyFill="1" applyBorder="1" applyAlignment="1" applyProtection="1">
      <alignment horizontal="center" vertical="center"/>
    </xf>
    <xf numFmtId="0" fontId="57" fillId="13" borderId="3" xfId="0" applyFont="1" applyFill="1" applyBorder="1" applyAlignment="1" applyProtection="1">
      <alignment horizontal="center" vertical="center"/>
    </xf>
    <xf numFmtId="0" fontId="51" fillId="0" borderId="1" xfId="0" applyFont="1" applyBorder="1" applyAlignment="1" applyProtection="1">
      <alignment horizontal="center" vertical="center" wrapText="1"/>
    </xf>
    <xf numFmtId="0" fontId="4" fillId="0" borderId="6" xfId="0" applyFont="1" applyBorder="1" applyAlignment="1" applyProtection="1">
      <alignment horizontal="left" vertical="center" wrapText="1"/>
    </xf>
    <xf numFmtId="0" fontId="4" fillId="0" borderId="5" xfId="0" applyFont="1" applyBorder="1" applyAlignment="1" applyProtection="1">
      <alignment horizontal="left" vertical="center"/>
    </xf>
    <xf numFmtId="0" fontId="4" fillId="0" borderId="7" xfId="0" applyFont="1" applyBorder="1" applyAlignment="1" applyProtection="1">
      <alignment horizontal="left" vertical="center"/>
    </xf>
    <xf numFmtId="0" fontId="4" fillId="11" borderId="1" xfId="0" applyFont="1" applyFill="1" applyBorder="1" applyAlignment="1" applyProtection="1">
      <alignment horizontal="left" vertical="center" wrapText="1"/>
    </xf>
    <xf numFmtId="0" fontId="0" fillId="11" borderId="1" xfId="0" applyFill="1" applyBorder="1" applyAlignment="1" applyProtection="1">
      <alignment vertical="center" wrapText="1"/>
    </xf>
    <xf numFmtId="0" fontId="51" fillId="0" borderId="2"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68" fillId="14" borderId="4" xfId="0" applyFont="1" applyFill="1" applyBorder="1" applyAlignment="1" applyProtection="1">
      <alignment horizontal="center" vertical="center" wrapText="1"/>
    </xf>
    <xf numFmtId="0" fontId="68" fillId="14" borderId="13" xfId="0" applyFont="1" applyFill="1" applyBorder="1" applyAlignment="1" applyProtection="1">
      <alignment horizontal="center" vertical="center" wrapText="1"/>
    </xf>
    <xf numFmtId="0" fontId="59" fillId="14" borderId="0" xfId="0" applyFont="1" applyFill="1" applyAlignment="1" applyProtection="1">
      <alignment horizontal="center" vertical="center" wrapText="1"/>
    </xf>
    <xf numFmtId="0" fontId="6" fillId="13" borderId="4" xfId="0" applyFont="1" applyFill="1" applyBorder="1" applyAlignment="1" applyProtection="1">
      <alignment horizontal="center" vertical="center"/>
    </xf>
    <xf numFmtId="0" fontId="43" fillId="11" borderId="5" xfId="0" applyFont="1" applyFill="1" applyBorder="1" applyAlignment="1" applyProtection="1">
      <alignment horizontal="left" vertical="center" wrapText="1"/>
    </xf>
    <xf numFmtId="0" fontId="0" fillId="11" borderId="0" xfId="0" applyFill="1" applyBorder="1" applyAlignment="1" applyProtection="1">
      <alignment horizontal="left" vertical="center" wrapText="1"/>
    </xf>
    <xf numFmtId="0" fontId="0" fillId="11" borderId="11" xfId="0" applyFill="1" applyBorder="1" applyAlignment="1" applyProtection="1">
      <alignment horizontal="left" vertical="center" wrapText="1"/>
    </xf>
    <xf numFmtId="0" fontId="0" fillId="0" borderId="0" xfId="0" applyNumberFormat="1" applyFont="1" applyBorder="1" applyAlignment="1">
      <alignment horizontal="left" vertical="top" wrapText="1" indent="1"/>
    </xf>
    <xf numFmtId="0" fontId="38" fillId="0" borderId="0" xfId="0" applyNumberFormat="1" applyFont="1" applyBorder="1" applyAlignment="1">
      <alignment horizontal="left" vertical="top" wrapText="1" indent="1"/>
    </xf>
    <xf numFmtId="0" fontId="20" fillId="5" borderId="4" xfId="0" applyFont="1" applyFill="1" applyBorder="1" applyAlignment="1">
      <alignment horizontal="center" vertical="center"/>
    </xf>
    <xf numFmtId="0" fontId="20" fillId="5" borderId="13" xfId="0" applyFont="1" applyFill="1" applyBorder="1" applyAlignment="1">
      <alignment horizontal="center" vertical="center"/>
    </xf>
    <xf numFmtId="0" fontId="20" fillId="5" borderId="3" xfId="0" applyFont="1" applyFill="1" applyBorder="1" applyAlignment="1">
      <alignment horizontal="center" vertical="center"/>
    </xf>
    <xf numFmtId="0" fontId="55" fillId="0" borderId="0" xfId="0" applyFont="1" applyAlignment="1">
      <alignment horizontal="left" vertical="top" wrapText="1"/>
    </xf>
    <xf numFmtId="0" fontId="14" fillId="0" borderId="4" xfId="0" applyFont="1" applyBorder="1" applyAlignment="1">
      <alignment horizontal="center" vertical="center" wrapText="1"/>
    </xf>
    <xf numFmtId="0" fontId="14" fillId="0" borderId="13" xfId="0" applyFont="1" applyBorder="1" applyAlignment="1">
      <alignment horizontal="center" vertical="center" wrapText="1"/>
    </xf>
    <xf numFmtId="0" fontId="16" fillId="6" borderId="0" xfId="0" applyFont="1" applyFill="1" applyAlignment="1">
      <alignment horizontal="center" vertical="center" wrapText="1"/>
    </xf>
    <xf numFmtId="0" fontId="0" fillId="0" borderId="0" xfId="0" applyAlignment="1">
      <alignment horizontal="center" vertical="center" wrapText="1"/>
    </xf>
    <xf numFmtId="0" fontId="19" fillId="3" borderId="4" xfId="0" applyFont="1" applyFill="1" applyBorder="1" applyAlignment="1">
      <alignment horizontal="center" vertical="top"/>
    </xf>
    <xf numFmtId="0" fontId="0" fillId="0" borderId="13" xfId="0" applyBorder="1" applyAlignment="1">
      <alignment horizontal="center" vertical="top"/>
    </xf>
    <xf numFmtId="0" fontId="0" fillId="0" borderId="3" xfId="0" applyBorder="1" applyAlignment="1">
      <alignment horizontal="center" vertical="top"/>
    </xf>
    <xf numFmtId="0" fontId="20" fillId="3" borderId="4" xfId="0" applyFont="1" applyFill="1" applyBorder="1" applyAlignment="1">
      <alignment horizontal="center" vertical="top" wrapText="1"/>
    </xf>
    <xf numFmtId="0" fontId="0" fillId="0" borderId="13" xfId="0" applyBorder="1" applyAlignment="1">
      <alignment horizontal="center" vertical="top" wrapText="1"/>
    </xf>
    <xf numFmtId="0" fontId="0" fillId="0" borderId="3" xfId="0" applyBorder="1" applyAlignment="1">
      <alignment horizontal="center" vertical="top" wrapText="1"/>
    </xf>
  </cellXfs>
  <cellStyles count="9">
    <cellStyle name="Lien hypertexte" xfId="1" builtinId="8"/>
    <cellStyle name="Milliers" xfId="2" builtinId="3"/>
    <cellStyle name="Normal" xfId="0" builtinId="0"/>
    <cellStyle name="Normal 2" xfId="3" xr:uid="{C7A6163F-E339-4B0B-ADA4-A646D70D89DA}"/>
    <cellStyle name="Pourcentage" xfId="4" builtinId="5"/>
    <cellStyle name="Pourcentage 2" xfId="5" xr:uid="{A220AE7C-5351-4AD9-9D95-5696F37DC447}"/>
    <cellStyle name="Pourcentage 2 2" xfId="6" xr:uid="{3AA5B9F4-C4DB-4A01-B100-FE2F6AB083FB}"/>
    <cellStyle name="Pourcentage 2 3" xfId="7" xr:uid="{745869EF-DF0B-4C49-B256-5A5479E8482B}"/>
    <cellStyle name="supText" xfId="8" xr:uid="{5D7949CE-B91F-4719-8E6C-0F900533DC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59679-A1D9-49EF-B3D5-A40580C45660}">
  <sheetPr>
    <tabColor theme="0"/>
  </sheetPr>
  <dimension ref="A1:K31"/>
  <sheetViews>
    <sheetView showGridLines="0" topLeftCell="A17" zoomScale="80" zoomScaleNormal="80" zoomScalePageLayoutView="70" workbookViewId="0">
      <selection activeCell="B25" sqref="B25:D25"/>
    </sheetView>
  </sheetViews>
  <sheetFormatPr baseColWidth="10" defaultColWidth="8.88671875" defaultRowHeight="60.75" customHeight="1" x14ac:dyDescent="0.3"/>
  <cols>
    <col min="1" max="1" width="3.33203125" style="209" customWidth="1"/>
    <col min="2" max="2" width="11.44140625" style="209" customWidth="1"/>
    <col min="3" max="3" width="37.5546875" style="209" customWidth="1"/>
    <col min="4" max="4" width="148.6640625" style="209" customWidth="1"/>
    <col min="5" max="5" width="71.6640625" style="210" customWidth="1"/>
    <col min="6" max="10" width="8.88671875" style="209"/>
    <col min="11" max="11" width="77.5546875" style="209" customWidth="1"/>
    <col min="12" max="16384" width="8.88671875" style="209"/>
  </cols>
  <sheetData>
    <row r="1" spans="1:11" s="208" customFormat="1" ht="67.5" customHeight="1" x14ac:dyDescent="0.3">
      <c r="B1" s="227" t="s">
        <v>108</v>
      </c>
      <c r="C1" s="228"/>
      <c r="D1" s="228"/>
    </row>
    <row r="2" spans="1:11" ht="14.4" x14ac:dyDescent="0.3"/>
    <row r="3" spans="1:11" s="210" customFormat="1" ht="30" customHeight="1" x14ac:dyDescent="0.3">
      <c r="B3" s="226" t="s">
        <v>41</v>
      </c>
      <c r="C3" s="226"/>
      <c r="D3" s="226"/>
    </row>
    <row r="4" spans="1:11" ht="14.4" x14ac:dyDescent="0.3"/>
    <row r="5" spans="1:11" ht="60.75" customHeight="1" x14ac:dyDescent="0.3">
      <c r="B5" s="229" t="s">
        <v>217</v>
      </c>
      <c r="C5" s="230"/>
      <c r="D5" s="230"/>
    </row>
    <row r="6" spans="1:11" s="210" customFormat="1" ht="31.5" customHeight="1" x14ac:dyDescent="0.3">
      <c r="A6" s="209"/>
      <c r="B6" s="224" t="s">
        <v>45</v>
      </c>
      <c r="C6" s="225"/>
      <c r="D6" s="225"/>
      <c r="F6" s="209"/>
      <c r="G6" s="209"/>
      <c r="H6" s="209"/>
      <c r="I6" s="209"/>
      <c r="J6" s="209"/>
      <c r="K6" s="209"/>
    </row>
    <row r="7" spans="1:11" s="210" customFormat="1" ht="31.2" x14ac:dyDescent="0.3">
      <c r="A7" s="209"/>
      <c r="B7" s="211" t="s">
        <v>92</v>
      </c>
      <c r="C7" s="212" t="s">
        <v>135</v>
      </c>
      <c r="D7" s="213" t="s">
        <v>129</v>
      </c>
      <c r="F7" s="209"/>
      <c r="G7" s="209"/>
      <c r="H7" s="209"/>
      <c r="I7" s="209"/>
      <c r="J7" s="209"/>
      <c r="K7" s="209"/>
    </row>
    <row r="8" spans="1:11" s="210" customFormat="1" ht="46.8" x14ac:dyDescent="0.3">
      <c r="A8" s="209"/>
      <c r="B8" s="211" t="s">
        <v>75</v>
      </c>
      <c r="C8" s="212" t="s">
        <v>123</v>
      </c>
      <c r="D8" s="213" t="s">
        <v>124</v>
      </c>
      <c r="F8" s="209"/>
      <c r="G8" s="209"/>
      <c r="H8" s="209"/>
      <c r="I8" s="209"/>
      <c r="J8" s="209"/>
      <c r="K8" s="209"/>
    </row>
    <row r="9" spans="1:11" ht="46.8" x14ac:dyDescent="0.3">
      <c r="B9" s="211" t="s">
        <v>76</v>
      </c>
      <c r="C9" s="212" t="s">
        <v>46</v>
      </c>
      <c r="D9" s="213" t="s">
        <v>218</v>
      </c>
    </row>
    <row r="10" spans="1:11" ht="62.4" x14ac:dyDescent="0.3">
      <c r="B10" s="211" t="s">
        <v>77</v>
      </c>
      <c r="C10" s="212" t="s">
        <v>73</v>
      </c>
      <c r="D10" s="214" t="s">
        <v>88</v>
      </c>
    </row>
    <row r="11" spans="1:11" s="210" customFormat="1" ht="27.75" customHeight="1" x14ac:dyDescent="0.3">
      <c r="B11" s="226" t="s">
        <v>42</v>
      </c>
      <c r="C11" s="226"/>
      <c r="D11" s="226"/>
    </row>
    <row r="12" spans="1:11" ht="13.5" customHeight="1" x14ac:dyDescent="0.3">
      <c r="C12" s="215"/>
    </row>
    <row r="13" spans="1:11" ht="21" customHeight="1" x14ac:dyDescent="0.3">
      <c r="B13" s="216" t="s">
        <v>43</v>
      </c>
      <c r="C13" s="207" t="s">
        <v>350</v>
      </c>
      <c r="D13" s="217"/>
    </row>
    <row r="14" spans="1:11" s="210" customFormat="1" ht="23.25" customHeight="1" x14ac:dyDescent="0.3">
      <c r="B14" s="218"/>
      <c r="C14" s="86" t="s">
        <v>224</v>
      </c>
      <c r="D14" s="86"/>
    </row>
    <row r="15" spans="1:11" s="210" customFormat="1" ht="27" customHeight="1" x14ac:dyDescent="0.3">
      <c r="B15" s="218"/>
      <c r="C15" s="219"/>
      <c r="D15" s="220"/>
    </row>
    <row r="16" spans="1:11" s="210" customFormat="1" ht="47.25" customHeight="1" x14ac:dyDescent="0.3">
      <c r="A16" s="209"/>
      <c r="B16" s="221" t="s">
        <v>75</v>
      </c>
      <c r="C16" s="231" t="s">
        <v>125</v>
      </c>
      <c r="D16" s="232"/>
      <c r="F16" s="209"/>
      <c r="G16" s="209"/>
      <c r="H16" s="209"/>
      <c r="I16" s="209"/>
      <c r="J16" s="209"/>
      <c r="K16" s="209"/>
    </row>
    <row r="17" spans="1:11" s="210" customFormat="1" ht="140.25" customHeight="1" x14ac:dyDescent="0.3">
      <c r="A17" s="209"/>
      <c r="B17" s="221" t="s">
        <v>76</v>
      </c>
      <c r="C17" s="222" t="s">
        <v>342</v>
      </c>
      <c r="D17" s="223"/>
      <c r="F17" s="209"/>
      <c r="G17" s="209"/>
      <c r="H17" s="209"/>
      <c r="I17" s="209"/>
      <c r="J17" s="209"/>
      <c r="K17" s="209"/>
    </row>
    <row r="18" spans="1:11" s="210" customFormat="1" ht="15.6" x14ac:dyDescent="0.3">
      <c r="A18" s="209"/>
      <c r="B18" s="221" t="s">
        <v>77</v>
      </c>
      <c r="C18" s="236" t="s">
        <v>74</v>
      </c>
      <c r="D18" s="237"/>
      <c r="F18" s="209"/>
      <c r="G18" s="209"/>
      <c r="H18" s="209"/>
      <c r="I18" s="209"/>
      <c r="J18" s="209"/>
      <c r="K18" s="209"/>
    </row>
    <row r="19" spans="1:11" ht="63.75" customHeight="1" x14ac:dyDescent="0.3">
      <c r="B19" s="216"/>
      <c r="C19" s="245" t="s">
        <v>126</v>
      </c>
      <c r="D19" s="246"/>
    </row>
    <row r="20" spans="1:11" ht="23.25" customHeight="1" x14ac:dyDescent="0.3">
      <c r="B20" s="221" t="s">
        <v>72</v>
      </c>
      <c r="C20" s="238" t="s">
        <v>219</v>
      </c>
      <c r="D20" s="239"/>
    </row>
    <row r="21" spans="1:11" ht="96" customHeight="1" x14ac:dyDescent="0.3">
      <c r="B21" s="216"/>
      <c r="C21" s="242" t="s">
        <v>343</v>
      </c>
      <c r="D21" s="243"/>
    </row>
    <row r="22" spans="1:11" ht="45" customHeight="1" x14ac:dyDescent="0.3">
      <c r="B22" s="221" t="s">
        <v>78</v>
      </c>
      <c r="C22" s="240" t="s">
        <v>230</v>
      </c>
      <c r="D22" s="241"/>
    </row>
    <row r="23" spans="1:11" ht="45" customHeight="1" x14ac:dyDescent="0.3">
      <c r="B23" s="221" t="s">
        <v>228</v>
      </c>
      <c r="C23" s="240" t="s">
        <v>229</v>
      </c>
      <c r="D23" s="241"/>
    </row>
    <row r="24" spans="1:11" s="210" customFormat="1" ht="30" customHeight="1" x14ac:dyDescent="0.3">
      <c r="B24" s="226" t="s">
        <v>44</v>
      </c>
      <c r="C24" s="226"/>
      <c r="D24" s="226"/>
    </row>
    <row r="25" spans="1:11" ht="42.75" customHeight="1" x14ac:dyDescent="0.3">
      <c r="B25" s="222" t="s">
        <v>355</v>
      </c>
      <c r="C25" s="223"/>
      <c r="D25" s="223"/>
    </row>
    <row r="26" spans="1:11" s="210" customFormat="1" ht="57" customHeight="1" x14ac:dyDescent="0.3">
      <c r="A26" s="209"/>
      <c r="B26" s="222" t="s">
        <v>90</v>
      </c>
      <c r="C26" s="223"/>
      <c r="D26" s="223"/>
      <c r="F26" s="209"/>
      <c r="G26" s="209"/>
      <c r="H26" s="209"/>
      <c r="I26" s="209"/>
      <c r="J26" s="209"/>
      <c r="K26" s="209"/>
    </row>
    <row r="27" spans="1:11" s="210" customFormat="1" ht="28.5" customHeight="1" x14ac:dyDescent="0.3">
      <c r="A27" s="209"/>
      <c r="B27" s="244" t="s">
        <v>89</v>
      </c>
      <c r="C27" s="223"/>
      <c r="D27" s="223"/>
      <c r="F27" s="209"/>
      <c r="G27" s="209"/>
      <c r="H27" s="209"/>
      <c r="I27" s="209"/>
      <c r="J27" s="209"/>
      <c r="K27" s="209"/>
    </row>
    <row r="28" spans="1:11" s="210" customFormat="1" ht="54.75" customHeight="1" x14ac:dyDescent="0.3">
      <c r="A28" s="209"/>
      <c r="B28" s="234" t="s">
        <v>221</v>
      </c>
      <c r="C28" s="235"/>
      <c r="D28" s="235"/>
      <c r="F28" s="209"/>
      <c r="G28" s="209"/>
      <c r="H28" s="209"/>
      <c r="I28" s="209"/>
      <c r="J28" s="209"/>
      <c r="K28" s="209"/>
    </row>
    <row r="29" spans="1:11" ht="37.5" customHeight="1" x14ac:dyDescent="0.3"/>
    <row r="30" spans="1:11" ht="365.25" customHeight="1" x14ac:dyDescent="0.3">
      <c r="B30" s="233"/>
      <c r="C30" s="233"/>
      <c r="D30" s="233"/>
    </row>
    <row r="31" spans="1:11" ht="241.5" customHeight="1" x14ac:dyDescent="0.3">
      <c r="B31" s="233"/>
      <c r="C31" s="233"/>
      <c r="D31" s="233"/>
    </row>
  </sheetData>
  <sheetProtection algorithmName="SHA-512" hashValue="5/Whp9gb+l9UmKxw9UmNgCzvIuJUx82qnrcmlvRoxtrs2kQnmbAjXMDGrN3UCWRap1kDm4O7AVTHiSQg2+TgoA==" saltValue="KZUIT2xZB/rX42go+h+MJg==" spinCount="100000" sheet="1" selectLockedCells="1"/>
  <mergeCells count="20">
    <mergeCell ref="B31:D31"/>
    <mergeCell ref="B28:D28"/>
    <mergeCell ref="B26:D26"/>
    <mergeCell ref="C18:D18"/>
    <mergeCell ref="C20:D20"/>
    <mergeCell ref="B25:D25"/>
    <mergeCell ref="C23:D23"/>
    <mergeCell ref="C21:D21"/>
    <mergeCell ref="B30:D30"/>
    <mergeCell ref="C22:D22"/>
    <mergeCell ref="B27:D27"/>
    <mergeCell ref="B24:D24"/>
    <mergeCell ref="C19:D19"/>
    <mergeCell ref="C17:D17"/>
    <mergeCell ref="B6:D6"/>
    <mergeCell ref="B11:D11"/>
    <mergeCell ref="B1:D1"/>
    <mergeCell ref="B3:D3"/>
    <mergeCell ref="B5:D5"/>
    <mergeCell ref="C16:D16"/>
  </mergeCells>
  <pageMargins left="0.70866141732283472" right="0.70866141732283472" top="0.74803149606299213" bottom="0.74803149606299213" header="0.31496062992125984" footer="0.31496062992125984"/>
  <pageSetup paperSize="9" scale="60" fitToHeight="5" orientation="portrait" r:id="rId1"/>
  <headerFooter>
    <oddHeader>&amp;R&amp;"Calibri"&amp;10&amp;K000000 ACPR-RESTREINT&amp;1#_x000D_</oddHeader>
    <oddFooter>&amp;RLisez-moi -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BF92-9442-4558-9DEB-6488C5E276BC}">
  <sheetPr>
    <pageSetUpPr fitToPage="1"/>
  </sheetPr>
  <dimension ref="A1:V29"/>
  <sheetViews>
    <sheetView showGridLines="0" zoomScale="70" zoomScaleNormal="70" workbookViewId="0">
      <pane ySplit="1" topLeftCell="A2" activePane="bottomLeft" state="frozen"/>
      <selection pane="bottomLeft" activeCell="F11" sqref="F11"/>
    </sheetView>
  </sheetViews>
  <sheetFormatPr baseColWidth="10" defaultColWidth="5" defaultRowHeight="36" customHeight="1" x14ac:dyDescent="0.3"/>
  <cols>
    <col min="1" max="1" width="2.44140625" style="1" customWidth="1"/>
    <col min="2" max="2" width="12.33203125" style="2" customWidth="1"/>
    <col min="3" max="3" width="8.6640625" style="2" customWidth="1"/>
    <col min="4" max="4" width="67.88671875" style="2" customWidth="1"/>
    <col min="5" max="5" width="30.5546875" style="2" bestFit="1" customWidth="1"/>
    <col min="6" max="6" width="38" style="2" customWidth="1"/>
    <col min="7" max="7" width="16.88671875" style="3" customWidth="1"/>
    <col min="8" max="8" width="55" style="3" customWidth="1"/>
    <col min="9" max="9" width="58" style="3" customWidth="1"/>
    <col min="10" max="10" width="5" style="3"/>
    <col min="11" max="11" width="21.5546875" style="3" customWidth="1"/>
    <col min="12" max="12" width="13.6640625" style="3" customWidth="1"/>
    <col min="13" max="13" width="25.44140625" style="3" customWidth="1"/>
    <col min="14" max="16384" width="5" style="3"/>
  </cols>
  <sheetData>
    <row r="1" spans="1:22" s="2" customFormat="1" ht="79.5" customHeight="1" x14ac:dyDescent="0.3">
      <c r="A1" s="5"/>
      <c r="B1" s="249" t="s">
        <v>351</v>
      </c>
      <c r="C1" s="250"/>
      <c r="D1" s="250"/>
      <c r="E1" s="250"/>
      <c r="F1" s="251"/>
    </row>
    <row r="2" spans="1:22" ht="15" customHeight="1" x14ac:dyDescent="0.3">
      <c r="B2" s="6" t="s">
        <v>336</v>
      </c>
      <c r="C2" s="6"/>
      <c r="V2" s="84" t="s">
        <v>250</v>
      </c>
    </row>
    <row r="3" spans="1:22" ht="24" customHeight="1" x14ac:dyDescent="0.3">
      <c r="B3" s="249" t="s">
        <v>134</v>
      </c>
      <c r="C3" s="250"/>
      <c r="D3" s="250"/>
      <c r="E3" s="250"/>
      <c r="F3" s="251"/>
    </row>
    <row r="4" spans="1:22" ht="15" customHeight="1" x14ac:dyDescent="0.3"/>
    <row r="5" spans="1:22" ht="36" customHeight="1" x14ac:dyDescent="0.3">
      <c r="B5" s="30" t="s">
        <v>109</v>
      </c>
      <c r="C5" s="255" t="s">
        <v>326</v>
      </c>
      <c r="D5" s="256"/>
      <c r="E5" s="248"/>
      <c r="F5" s="13" t="s">
        <v>130</v>
      </c>
    </row>
    <row r="6" spans="1:22" ht="36" customHeight="1" x14ac:dyDescent="0.3">
      <c r="B6" s="87" t="s">
        <v>226</v>
      </c>
      <c r="C6" s="255" t="s">
        <v>227</v>
      </c>
      <c r="D6" s="256"/>
      <c r="E6" s="248"/>
      <c r="F6" s="88">
        <v>46112</v>
      </c>
    </row>
    <row r="8" spans="1:22" ht="24" customHeight="1" x14ac:dyDescent="0.3">
      <c r="B8" s="249" t="s">
        <v>335</v>
      </c>
      <c r="C8" s="250"/>
      <c r="D8" s="250"/>
      <c r="E8" s="250"/>
      <c r="F8" s="251"/>
    </row>
    <row r="9" spans="1:22" ht="15" customHeight="1" x14ac:dyDescent="0.3">
      <c r="B9" s="6"/>
      <c r="C9" s="6"/>
    </row>
    <row r="10" spans="1:22" ht="81.75" customHeight="1" x14ac:dyDescent="0.3">
      <c r="A10" s="7"/>
      <c r="B10" s="68" t="s">
        <v>5</v>
      </c>
      <c r="C10" s="252" t="s">
        <v>0</v>
      </c>
      <c r="D10" s="252"/>
      <c r="E10" s="10" t="s">
        <v>39</v>
      </c>
      <c r="F10" s="12" t="s">
        <v>10</v>
      </c>
    </row>
    <row r="11" spans="1:22" ht="36.75" customHeight="1" x14ac:dyDescent="0.3">
      <c r="B11" s="30" t="s">
        <v>11</v>
      </c>
      <c r="C11" s="253" t="s">
        <v>14</v>
      </c>
      <c r="D11" s="254"/>
      <c r="E11" s="9" t="s">
        <v>9</v>
      </c>
      <c r="F11" s="42"/>
    </row>
    <row r="12" spans="1:22" ht="36.75" customHeight="1" x14ac:dyDescent="0.3">
      <c r="B12" s="30" t="s">
        <v>12</v>
      </c>
      <c r="C12" s="253" t="s">
        <v>49</v>
      </c>
      <c r="D12" s="254"/>
      <c r="E12" s="9" t="s">
        <v>15</v>
      </c>
      <c r="F12" s="43"/>
    </row>
    <row r="13" spans="1:22" ht="36.75" customHeight="1" x14ac:dyDescent="0.3">
      <c r="B13" s="30" t="s">
        <v>13</v>
      </c>
      <c r="C13" s="253" t="s">
        <v>71</v>
      </c>
      <c r="D13" s="254"/>
      <c r="E13" s="67" t="s">
        <v>3</v>
      </c>
      <c r="F13" s="44"/>
    </row>
    <row r="14" spans="1:22" ht="36.75" customHeight="1" x14ac:dyDescent="0.3">
      <c r="B14" s="30" t="s">
        <v>69</v>
      </c>
      <c r="C14" s="247" t="s">
        <v>80</v>
      </c>
      <c r="D14" s="248" t="s">
        <v>1</v>
      </c>
      <c r="E14" s="67" t="s">
        <v>20</v>
      </c>
      <c r="F14" s="42"/>
    </row>
    <row r="15" spans="1:22" ht="36.75" customHeight="1" x14ac:dyDescent="0.3">
      <c r="B15" s="30" t="s">
        <v>70</v>
      </c>
      <c r="C15" s="247" t="s">
        <v>83</v>
      </c>
      <c r="D15" s="248"/>
      <c r="E15" s="67" t="s">
        <v>20</v>
      </c>
      <c r="F15" s="42"/>
    </row>
    <row r="16" spans="1:22" ht="36.75" customHeight="1" x14ac:dyDescent="0.3">
      <c r="B16" s="30" t="s">
        <v>79</v>
      </c>
      <c r="C16" s="247" t="s">
        <v>106</v>
      </c>
      <c r="D16" s="248"/>
      <c r="E16" s="67" t="s">
        <v>20</v>
      </c>
      <c r="F16" s="42"/>
    </row>
    <row r="17" spans="1:8" ht="66.75" customHeight="1" x14ac:dyDescent="0.3">
      <c r="A17" s="7"/>
      <c r="B17" s="30" t="s">
        <v>81</v>
      </c>
      <c r="C17" s="247" t="s">
        <v>128</v>
      </c>
      <c r="D17" s="248" t="s">
        <v>1</v>
      </c>
      <c r="E17" s="67" t="s">
        <v>20</v>
      </c>
      <c r="F17" s="44"/>
    </row>
    <row r="18" spans="1:8" ht="36.75" customHeight="1" x14ac:dyDescent="0.3">
      <c r="A18" s="7"/>
      <c r="B18" s="30" t="s">
        <v>82</v>
      </c>
      <c r="C18" s="247" t="s">
        <v>290</v>
      </c>
      <c r="D18" s="248" t="s">
        <v>1</v>
      </c>
      <c r="E18" s="67" t="s">
        <v>20</v>
      </c>
      <c r="F18" s="44"/>
    </row>
    <row r="19" spans="1:8" ht="102.75" customHeight="1" x14ac:dyDescent="0.3">
      <c r="A19" s="7"/>
      <c r="B19" s="30" t="s">
        <v>235</v>
      </c>
      <c r="C19" s="247" t="s">
        <v>277</v>
      </c>
      <c r="D19" s="248" t="s">
        <v>1</v>
      </c>
      <c r="E19" s="90" t="s">
        <v>20</v>
      </c>
      <c r="F19" s="44"/>
      <c r="H19" s="96"/>
    </row>
    <row r="20" spans="1:8" ht="36.75" customHeight="1" x14ac:dyDescent="0.3">
      <c r="B20" s="30" t="s">
        <v>67</v>
      </c>
      <c r="C20" s="247" t="s">
        <v>50</v>
      </c>
      <c r="D20" s="248"/>
      <c r="E20" s="67" t="s">
        <v>3</v>
      </c>
      <c r="F20" s="45"/>
    </row>
    <row r="21" spans="1:8" s="8" customFormat="1" ht="36.75" customHeight="1" x14ac:dyDescent="0.3">
      <c r="B21" s="30" t="s">
        <v>68</v>
      </c>
      <c r="C21" s="255" t="s">
        <v>51</v>
      </c>
      <c r="D21" s="248"/>
      <c r="E21" s="67" t="s">
        <v>3</v>
      </c>
      <c r="F21" s="45"/>
      <c r="G21" s="3"/>
    </row>
    <row r="22" spans="1:8" ht="36.75" customHeight="1" x14ac:dyDescent="0.3">
      <c r="A22" s="7"/>
      <c r="B22" s="69" t="s">
        <v>204</v>
      </c>
      <c r="C22" s="259" t="s">
        <v>205</v>
      </c>
      <c r="D22" s="260"/>
      <c r="E22" s="11" t="s">
        <v>206</v>
      </c>
      <c r="F22" s="101"/>
      <c r="G22" s="4"/>
    </row>
    <row r="23" spans="1:8" ht="36.75" customHeight="1" x14ac:dyDescent="0.3">
      <c r="A23" s="7"/>
      <c r="B23" s="69" t="s">
        <v>207</v>
      </c>
      <c r="C23" s="257" t="s">
        <v>208</v>
      </c>
      <c r="D23" s="258"/>
      <c r="E23" s="11" t="s">
        <v>206</v>
      </c>
      <c r="F23" s="101"/>
      <c r="G23" s="4"/>
    </row>
    <row r="24" spans="1:8" ht="36.75" customHeight="1" x14ac:dyDescent="0.3">
      <c r="A24" s="7"/>
      <c r="B24" s="69" t="s">
        <v>209</v>
      </c>
      <c r="C24" s="257" t="s">
        <v>210</v>
      </c>
      <c r="D24" s="258"/>
      <c r="E24" s="11" t="s">
        <v>8</v>
      </c>
      <c r="F24" s="100"/>
      <c r="G24" s="4"/>
    </row>
    <row r="25" spans="1:8" ht="36.75" customHeight="1" x14ac:dyDescent="0.3">
      <c r="A25" s="7"/>
      <c r="B25" s="69" t="s">
        <v>211</v>
      </c>
      <c r="C25" s="257" t="s">
        <v>212</v>
      </c>
      <c r="D25" s="258"/>
      <c r="E25" s="11" t="s">
        <v>206</v>
      </c>
      <c r="F25" s="101"/>
      <c r="G25" s="4"/>
    </row>
    <row r="26" spans="1:8" ht="36.75" customHeight="1" x14ac:dyDescent="0.3">
      <c r="A26" s="7"/>
      <c r="B26" s="69" t="s">
        <v>213</v>
      </c>
      <c r="C26" s="257" t="s">
        <v>214</v>
      </c>
      <c r="D26" s="258"/>
      <c r="E26" s="11" t="s">
        <v>206</v>
      </c>
      <c r="F26" s="101"/>
      <c r="G26" s="4"/>
    </row>
    <row r="27" spans="1:8" ht="36.75" customHeight="1" x14ac:dyDescent="0.3">
      <c r="A27" s="7"/>
      <c r="B27" s="69" t="s">
        <v>215</v>
      </c>
      <c r="C27" s="257" t="s">
        <v>216</v>
      </c>
      <c r="D27" s="258"/>
      <c r="E27" s="11" t="s">
        <v>8</v>
      </c>
      <c r="F27" s="100"/>
      <c r="G27" s="4"/>
    </row>
    <row r="28" spans="1:8" s="4" customFormat="1" ht="36.75" customHeight="1" x14ac:dyDescent="0.3">
      <c r="A28" s="1"/>
      <c r="B28" s="30" t="s">
        <v>24</v>
      </c>
      <c r="C28" s="255" t="s">
        <v>40</v>
      </c>
      <c r="D28" s="248" t="s">
        <v>1</v>
      </c>
      <c r="E28" s="67" t="s">
        <v>25</v>
      </c>
      <c r="F28" s="46"/>
      <c r="G28" s="3"/>
    </row>
    <row r="29" spans="1:8" ht="36" customHeight="1" x14ac:dyDescent="0.3">
      <c r="B29" s="79"/>
    </row>
  </sheetData>
  <sheetProtection algorithmName="SHA-512" hashValue="957VsCNyuA9c/hTA70odnudC3jwMpe8bs+UXE0fj7WstNyEln4UzQ/TynIuxP2vqY/Fufi5E+Cu9D7mwBWGxnA==" saltValue="Z6sxIhGxvJMubM9Jzq6u7g==" spinCount="100000" sheet="1" selectLockedCells="1"/>
  <mergeCells count="24">
    <mergeCell ref="C26:D26"/>
    <mergeCell ref="C27:D27"/>
    <mergeCell ref="C20:D20"/>
    <mergeCell ref="C21:D21"/>
    <mergeCell ref="C28:D28"/>
    <mergeCell ref="C22:D22"/>
    <mergeCell ref="C23:D23"/>
    <mergeCell ref="C24:D24"/>
    <mergeCell ref="C25:D25"/>
    <mergeCell ref="C19:D19"/>
    <mergeCell ref="B1:F1"/>
    <mergeCell ref="B8:F8"/>
    <mergeCell ref="C10:D10"/>
    <mergeCell ref="C11:D11"/>
    <mergeCell ref="C12:D12"/>
    <mergeCell ref="C13:D13"/>
    <mergeCell ref="B3:F3"/>
    <mergeCell ref="C5:E5"/>
    <mergeCell ref="C6:E6"/>
    <mergeCell ref="C14:D14"/>
    <mergeCell ref="C15:D15"/>
    <mergeCell ref="C16:D16"/>
    <mergeCell ref="C17:D17"/>
    <mergeCell ref="C18:D18"/>
  </mergeCells>
  <dataValidations count="4">
    <dataValidation type="date" operator="greaterThanOrEqual" allowBlank="1" showInputMessage="1" showErrorMessage="1" errorTitle="Date non conforme" error="Format attendu 31/12/N-1" sqref="F28" xr:uid="{A9A93552-BA78-45F6-86F8-F54A38F0070E}">
      <formula1>42369</formula1>
    </dataValidation>
    <dataValidation type="textLength" operator="equal" allowBlank="1" showInputMessage="1" showErrorMessage="1" errorTitle="Identifiant LEI" error="20 CARACTERES ATTENDUS" sqref="F12" xr:uid="{C5630278-E479-4FE6-BF25-4015D8C35975}">
      <formula1>20</formula1>
    </dataValidation>
    <dataValidation type="whole" allowBlank="1" showInputMessage="1" showErrorMessage="1" errorTitle="CIB" error="5 CHIFFRES ATTENDUS" sqref="F11" xr:uid="{1A3060B0-95F8-4B59-9F3B-91F5810F1740}">
      <formula1>10000</formula1>
      <formula2>99999</formula2>
    </dataValidation>
    <dataValidation type="list" allowBlank="1" showInputMessage="1" showErrorMessage="1" sqref="F14:F19" xr:uid="{9C5614F6-9E41-409A-A4E6-A5476A532860}">
      <formula1>"Oui, Non"</formula1>
    </dataValidation>
  </dataValidations>
  <pageMargins left="0.70866141732283472" right="0.70866141732283472" top="0.74803149606299213" bottom="0.74803149606299213" header="0.31496062992125984" footer="0.31496062992125984"/>
  <pageSetup paperSize="9" scale="50" fitToHeight="0" orientation="portrait" r:id="rId1"/>
  <headerFooter>
    <oddHeader>&amp;R&amp;"Calibri"&amp;10&amp;K000000 ACPR-RESTREINT&amp;1#_x000D_</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0E6E5-17C1-4850-9AC5-42A772F9FA38}">
  <sheetPr>
    <pageSetUpPr fitToPage="1"/>
  </sheetPr>
  <dimension ref="A1:G27"/>
  <sheetViews>
    <sheetView showGridLines="0" zoomScale="80" zoomScaleNormal="80" workbookViewId="0">
      <pane ySplit="1" topLeftCell="A2" activePane="bottomLeft" state="frozen"/>
      <selection pane="bottomLeft" activeCell="F11" sqref="F11"/>
    </sheetView>
  </sheetViews>
  <sheetFormatPr baseColWidth="10" defaultColWidth="5" defaultRowHeight="36" customHeight="1" x14ac:dyDescent="0.3"/>
  <cols>
    <col min="1" max="1" width="2.44140625" style="114" customWidth="1"/>
    <col min="2" max="2" width="9.5546875" style="99" customWidth="1"/>
    <col min="3" max="3" width="8.6640625" style="99" customWidth="1"/>
    <col min="4" max="4" width="69.44140625" style="99" customWidth="1"/>
    <col min="5" max="5" width="30.5546875" style="99" bestFit="1" customWidth="1"/>
    <col min="6" max="6" width="38" style="99" customWidth="1"/>
    <col min="7" max="7" width="16.88671875" style="116" customWidth="1"/>
    <col min="8" max="8" width="55" style="116" customWidth="1"/>
    <col min="9" max="9" width="58" style="116" customWidth="1"/>
    <col min="10" max="10" width="5" style="116"/>
    <col min="11" max="11" width="21.5546875" style="116" customWidth="1"/>
    <col min="12" max="12" width="13.6640625" style="116" customWidth="1"/>
    <col min="13" max="13" width="25.44140625" style="116" customWidth="1"/>
    <col min="14" max="16384" width="5" style="116"/>
  </cols>
  <sheetData>
    <row r="1" spans="1:7" s="99" customFormat="1" ht="82.5" customHeight="1" x14ac:dyDescent="0.3">
      <c r="A1" s="113"/>
      <c r="B1" s="261" t="s">
        <v>351</v>
      </c>
      <c r="C1" s="262"/>
      <c r="D1" s="262"/>
      <c r="E1" s="262"/>
      <c r="F1" s="263"/>
    </row>
    <row r="2" spans="1:7" ht="12.75" customHeight="1" x14ac:dyDescent="0.3">
      <c r="B2" s="115"/>
      <c r="C2" s="115"/>
    </row>
    <row r="3" spans="1:7" ht="12" customHeight="1" x14ac:dyDescent="0.3">
      <c r="B3" s="115"/>
      <c r="C3" s="115"/>
    </row>
    <row r="4" spans="1:7" ht="54" customHeight="1" x14ac:dyDescent="0.3">
      <c r="B4" s="261" t="s">
        <v>352</v>
      </c>
      <c r="C4" s="262"/>
      <c r="D4" s="262"/>
      <c r="E4" s="262"/>
      <c r="F4" s="263"/>
    </row>
    <row r="5" spans="1:7" ht="21" customHeight="1" x14ac:dyDescent="0.3">
      <c r="B5" s="117"/>
      <c r="C5" s="117"/>
      <c r="D5" s="118"/>
      <c r="E5" s="118"/>
      <c r="F5" s="118"/>
      <c r="G5" s="119"/>
    </row>
    <row r="6" spans="1:7" ht="0.6" customHeight="1" x14ac:dyDescent="0.3">
      <c r="B6" s="264" t="s">
        <v>344</v>
      </c>
      <c r="C6" s="265"/>
      <c r="D6" s="265"/>
      <c r="E6" s="265"/>
      <c r="F6" s="266"/>
      <c r="G6" s="120"/>
    </row>
    <row r="7" spans="1:7" ht="21" customHeight="1" x14ac:dyDescent="0.3">
      <c r="B7" s="121"/>
      <c r="C7" s="121"/>
      <c r="D7" s="122"/>
      <c r="E7" s="122"/>
      <c r="F7" s="122"/>
      <c r="G7" s="120"/>
    </row>
    <row r="8" spans="1:7" s="120" customFormat="1" ht="75.75" customHeight="1" x14ac:dyDescent="0.3">
      <c r="A8" s="114"/>
      <c r="B8" s="264" t="s">
        <v>328</v>
      </c>
      <c r="C8" s="265"/>
      <c r="D8" s="265"/>
      <c r="E8" s="265"/>
      <c r="F8" s="266"/>
      <c r="G8" s="123"/>
    </row>
    <row r="9" spans="1:7" s="120" customFormat="1" ht="7.5" customHeight="1" x14ac:dyDescent="0.3">
      <c r="A9" s="114"/>
      <c r="B9" s="124"/>
      <c r="C9" s="124"/>
      <c r="D9" s="124"/>
      <c r="E9" s="124"/>
      <c r="F9" s="124"/>
    </row>
    <row r="10" spans="1:7" s="120" customFormat="1" ht="53.25" customHeight="1" x14ac:dyDescent="0.3">
      <c r="A10" s="114"/>
      <c r="B10" s="105" t="s">
        <v>5</v>
      </c>
      <c r="C10" s="252" t="s">
        <v>0</v>
      </c>
      <c r="D10" s="252"/>
      <c r="E10" s="10" t="s">
        <v>39</v>
      </c>
      <c r="F10" s="10" t="s">
        <v>115</v>
      </c>
    </row>
    <row r="11" spans="1:7" ht="36.75" customHeight="1" x14ac:dyDescent="0.3">
      <c r="B11" s="30" t="s">
        <v>55</v>
      </c>
      <c r="C11" s="253" t="s">
        <v>286</v>
      </c>
      <c r="D11" s="254"/>
      <c r="E11" s="9" t="s">
        <v>8</v>
      </c>
      <c r="F11" s="47"/>
      <c r="G11" s="267" t="s">
        <v>47</v>
      </c>
    </row>
    <row r="12" spans="1:7" ht="36.75" customHeight="1" x14ac:dyDescent="0.3">
      <c r="B12" s="30" t="s">
        <v>56</v>
      </c>
      <c r="C12" s="253" t="s">
        <v>287</v>
      </c>
      <c r="D12" s="254"/>
      <c r="E12" s="9" t="s">
        <v>8</v>
      </c>
      <c r="F12" s="47"/>
      <c r="G12" s="268"/>
    </row>
    <row r="13" spans="1:7" ht="36.75" customHeight="1" x14ac:dyDescent="0.3">
      <c r="B13" s="30" t="s">
        <v>57</v>
      </c>
      <c r="C13" s="253" t="s">
        <v>288</v>
      </c>
      <c r="D13" s="254"/>
      <c r="E13" s="9" t="s">
        <v>8</v>
      </c>
      <c r="F13" s="47"/>
      <c r="G13" s="268"/>
    </row>
    <row r="14" spans="1:7" ht="36.75" customHeight="1" x14ac:dyDescent="0.3">
      <c r="B14" s="30" t="s">
        <v>58</v>
      </c>
      <c r="C14" s="253" t="s">
        <v>119</v>
      </c>
      <c r="D14" s="254"/>
      <c r="E14" s="9" t="s">
        <v>8</v>
      </c>
      <c r="F14" s="47"/>
      <c r="G14" s="268"/>
    </row>
    <row r="15" spans="1:7" ht="36.75" customHeight="1" x14ac:dyDescent="0.3">
      <c r="B15" s="30" t="s">
        <v>59</v>
      </c>
      <c r="C15" s="253" t="s">
        <v>118</v>
      </c>
      <c r="D15" s="254"/>
      <c r="E15" s="9" t="s">
        <v>8</v>
      </c>
      <c r="F15" s="47"/>
      <c r="G15" s="268"/>
    </row>
    <row r="16" spans="1:7" ht="36.75" customHeight="1" x14ac:dyDescent="0.3">
      <c r="B16" s="30" t="s">
        <v>60</v>
      </c>
      <c r="C16" s="253" t="s">
        <v>225</v>
      </c>
      <c r="D16" s="254"/>
      <c r="E16" s="9" t="s">
        <v>8</v>
      </c>
      <c r="F16" s="47"/>
      <c r="G16" s="269"/>
    </row>
    <row r="17" spans="2:7" ht="36.75" customHeight="1" x14ac:dyDescent="0.3">
      <c r="B17" s="30" t="s">
        <v>61</v>
      </c>
      <c r="C17" s="253" t="s">
        <v>116</v>
      </c>
      <c r="D17" s="254"/>
      <c r="E17" s="9" t="s">
        <v>8</v>
      </c>
      <c r="F17" s="13" t="str">
        <f>IF(OR($F$11="",$F$12="",$F$13="",$F$14="",$F$15=""),"assiette non déclarée",IF('1. Informations-générales'!F14="Oui",(0.5*F11)+(0.5*F12)+(0.5*F13)+(0.5*F14)+(0.5*F15),(0.5*F11)+(0.5*F12)+(0.5*F13)+(0.5*F14)+(0.5*F15)+F16))</f>
        <v>assiette non déclarée</v>
      </c>
    </row>
    <row r="18" spans="2:7" ht="36" customHeight="1" x14ac:dyDescent="0.3">
      <c r="B18" s="125"/>
      <c r="C18" s="270" t="s">
        <v>348</v>
      </c>
      <c r="D18" s="271"/>
      <c r="E18" s="271"/>
      <c r="F18" s="271"/>
      <c r="G18" s="126"/>
    </row>
    <row r="19" spans="2:7" ht="51" customHeight="1" x14ac:dyDescent="0.3">
      <c r="B19" s="264" t="s">
        <v>327</v>
      </c>
      <c r="C19" s="265"/>
      <c r="D19" s="265"/>
      <c r="E19" s="265"/>
      <c r="F19" s="266"/>
      <c r="G19" s="123"/>
    </row>
    <row r="20" spans="2:7" ht="21" customHeight="1" x14ac:dyDescent="0.3">
      <c r="B20" s="127"/>
      <c r="C20" s="127"/>
      <c r="D20" s="127"/>
      <c r="E20" s="127"/>
      <c r="F20" s="127"/>
    </row>
    <row r="21" spans="2:7" ht="53.25" customHeight="1" x14ac:dyDescent="0.3">
      <c r="B21" s="105" t="s">
        <v>5</v>
      </c>
      <c r="C21" s="252" t="s">
        <v>0</v>
      </c>
      <c r="D21" s="252"/>
      <c r="E21" s="10" t="s">
        <v>39</v>
      </c>
      <c r="F21" s="10" t="s">
        <v>115</v>
      </c>
    </row>
    <row r="22" spans="2:7" ht="36" customHeight="1" x14ac:dyDescent="0.3">
      <c r="B22" s="30" t="s">
        <v>62</v>
      </c>
      <c r="C22" s="253" t="s">
        <v>114</v>
      </c>
      <c r="D22" s="253"/>
      <c r="E22" s="9" t="s">
        <v>8</v>
      </c>
      <c r="F22" s="47"/>
      <c r="G22" s="267" t="s">
        <v>47</v>
      </c>
    </row>
    <row r="23" spans="2:7" ht="36" customHeight="1" x14ac:dyDescent="0.3">
      <c r="B23" s="30" t="s">
        <v>63</v>
      </c>
      <c r="C23" s="253" t="s">
        <v>113</v>
      </c>
      <c r="D23" s="253"/>
      <c r="E23" s="9" t="s">
        <v>8</v>
      </c>
      <c r="F23" s="47"/>
      <c r="G23" s="268"/>
    </row>
    <row r="24" spans="2:7" ht="36" customHeight="1" x14ac:dyDescent="0.3">
      <c r="B24" s="30" t="s">
        <v>64</v>
      </c>
      <c r="C24" s="253" t="s">
        <v>112</v>
      </c>
      <c r="D24" s="253"/>
      <c r="E24" s="9" t="s">
        <v>8</v>
      </c>
      <c r="F24" s="47"/>
      <c r="G24" s="269"/>
    </row>
    <row r="25" spans="2:7" ht="36" customHeight="1" x14ac:dyDescent="0.3">
      <c r="B25" s="30" t="s">
        <v>137</v>
      </c>
      <c r="C25" s="253" t="s">
        <v>111</v>
      </c>
      <c r="D25" s="253"/>
      <c r="E25" s="9" t="s">
        <v>8</v>
      </c>
      <c r="F25" s="13" t="str">
        <f>IF(OR($F$22="",$F$23="",$F$24="",$F$26=""),"assiette non déclarée",IF(F26="Oui",(0.7*F22)+(0.7*F23)+(0.8*F24),0))</f>
        <v>assiette non déclarée</v>
      </c>
    </row>
    <row r="26" spans="2:7" ht="34.5" customHeight="1" x14ac:dyDescent="0.3">
      <c r="B26" s="30" t="s">
        <v>138</v>
      </c>
      <c r="C26" s="253" t="s">
        <v>334</v>
      </c>
      <c r="D26" s="253"/>
      <c r="E26" s="9" t="s">
        <v>20</v>
      </c>
      <c r="F26" s="48"/>
    </row>
    <row r="27" spans="2:7" ht="36" customHeight="1" x14ac:dyDescent="0.3">
      <c r="F27" s="99" t="str">
        <f>IF(AND(NOT(ISBLANK(F22)),NOT(ISBLANK(F23)),NOT(ISBLANK(F24)),$F$26=""),"Veuillez aussi répondre à la question en cellule 2C5","")</f>
        <v/>
      </c>
    </row>
  </sheetData>
  <sheetProtection algorithmName="SHA-512" hashValue="zV11o9B1OHPnayMhOyVusA2jEHij90k4EJuYW35xtrnXUSAUcHgIpLntPE/Ng/2D98W92Y6Ha4p+lO7R2hYSfQ==" saltValue="i+8hMswwn6+ewO33Dr0xJw==" spinCount="100000" sheet="1" selectLockedCells="1"/>
  <protectedRanges>
    <protectedRange sqref="F25 F11:F17" name="Range1"/>
  </protectedRanges>
  <mergeCells count="22">
    <mergeCell ref="C26:D26"/>
    <mergeCell ref="C17:D17"/>
    <mergeCell ref="C25:D25"/>
    <mergeCell ref="C23:D23"/>
    <mergeCell ref="C24:D24"/>
    <mergeCell ref="G11:G16"/>
    <mergeCell ref="G22:G24"/>
    <mergeCell ref="C22:D22"/>
    <mergeCell ref="C14:D14"/>
    <mergeCell ref="C15:D15"/>
    <mergeCell ref="C18:F18"/>
    <mergeCell ref="C21:D21"/>
    <mergeCell ref="B19:F19"/>
    <mergeCell ref="C12:D12"/>
    <mergeCell ref="C13:D13"/>
    <mergeCell ref="B1:F1"/>
    <mergeCell ref="C16:D16"/>
    <mergeCell ref="B6:F6"/>
    <mergeCell ref="B4:F4"/>
    <mergeCell ref="B8:F8"/>
    <mergeCell ref="C10:D10"/>
    <mergeCell ref="C11:D11"/>
  </mergeCells>
  <dataValidations count="3">
    <dataValidation type="whole" operator="greaterThanOrEqual" allowBlank="1" showInputMessage="1" showErrorMessage="1" error="Saisir une valeur positive ou égale à 0" sqref="F11:F16 F22:F24" xr:uid="{AE164A55-BE18-4367-8BDF-60D3F0113003}">
      <formula1>0</formula1>
    </dataValidation>
    <dataValidation type="list" allowBlank="1" showInputMessage="1" showErrorMessage="1" sqref="F26" xr:uid="{0CC18100-2EE5-4DA5-875D-66A75700940E}">
      <formula1>"Oui, Non"</formula1>
    </dataValidation>
    <dataValidation allowBlank="1" showInputMessage="1" showErrorMessage="1" error="Format: Voir instruction générale n° 9 dans l’onglet Lisez-moi." sqref="F25 F17" xr:uid="{EDC8095A-08DA-47C6-835D-3640267CAA44}"/>
  </dataValidations>
  <pageMargins left="0.70866141732283472" right="0.70866141732283472" top="0.74803149606299213" bottom="0.74803149606299213" header="0.31496062992125984" footer="0.31496062992125984"/>
  <pageSetup paperSize="9" scale="51" fitToHeight="0" orientation="portrait" r:id="rId1"/>
  <headerFooter>
    <oddHeader>&amp;R&amp;"Calibri"&amp;10&amp;K000000 ACPR-RESTREINT&amp;1#_x000D_</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18DD-84C4-4FF6-8F50-175B07454482}">
  <sheetPr>
    <pageSetUpPr fitToPage="1"/>
  </sheetPr>
  <dimension ref="A1:L119"/>
  <sheetViews>
    <sheetView showGridLines="0" zoomScale="70" zoomScaleNormal="70" workbookViewId="0">
      <pane ySplit="3" topLeftCell="A4" activePane="bottomLeft" state="frozen"/>
      <selection pane="bottomLeft" activeCell="E11" sqref="E11"/>
    </sheetView>
  </sheetViews>
  <sheetFormatPr baseColWidth="10" defaultColWidth="8.88671875" defaultRowHeight="14.4" x14ac:dyDescent="0.3"/>
  <cols>
    <col min="1" max="1" width="2.44140625" style="114" customWidth="1"/>
    <col min="2" max="2" width="10.109375" style="99" bestFit="1" customWidth="1"/>
    <col min="3" max="3" width="129.5546875" style="99" customWidth="1"/>
    <col min="4" max="4" width="53.109375" style="99" customWidth="1"/>
    <col min="5" max="5" width="23.88671875" style="116" customWidth="1"/>
    <col min="6" max="6" width="22.33203125" style="99" customWidth="1"/>
    <col min="7" max="7" width="136.6640625" style="116" bestFit="1" customWidth="1"/>
    <col min="8" max="8" width="8.88671875" style="116"/>
    <col min="9" max="9" width="89" style="116" customWidth="1"/>
    <col min="10" max="16384" width="8.88671875" style="116"/>
  </cols>
  <sheetData>
    <row r="1" spans="1:6" s="99" customFormat="1" ht="49.95" customHeight="1" x14ac:dyDescent="0.3">
      <c r="A1" s="113"/>
      <c r="B1" s="283" t="s">
        <v>353</v>
      </c>
      <c r="C1" s="284"/>
      <c r="D1" s="284"/>
      <c r="E1" s="284"/>
      <c r="F1" s="99" t="s">
        <v>86</v>
      </c>
    </row>
    <row r="2" spans="1:6" ht="12" customHeight="1" x14ac:dyDescent="0.3">
      <c r="B2" s="115"/>
      <c r="C2" s="115"/>
      <c r="E2" s="99"/>
      <c r="F2" s="116"/>
    </row>
    <row r="3" spans="1:6" ht="51.75" customHeight="1" x14ac:dyDescent="0.3">
      <c r="B3" s="285" t="s">
        <v>354</v>
      </c>
      <c r="C3" s="285"/>
      <c r="D3" s="285"/>
      <c r="E3" s="285"/>
      <c r="F3" s="116"/>
    </row>
    <row r="4" spans="1:6" s="120" customFormat="1" ht="21" customHeight="1" x14ac:dyDescent="0.3">
      <c r="A4" s="114"/>
      <c r="B4" s="128" t="s">
        <v>289</v>
      </c>
      <c r="C4" s="128"/>
      <c r="D4" s="129"/>
      <c r="E4" s="129"/>
    </row>
    <row r="5" spans="1:6" ht="36" customHeight="1" x14ac:dyDescent="0.3">
      <c r="B5" s="272" t="s">
        <v>321</v>
      </c>
      <c r="C5" s="273"/>
      <c r="D5" s="273"/>
      <c r="E5" s="274"/>
      <c r="F5" s="116"/>
    </row>
    <row r="6" spans="1:6" s="120" customFormat="1" ht="12" customHeight="1" x14ac:dyDescent="0.3">
      <c r="A6" s="114"/>
      <c r="B6" s="121"/>
      <c r="C6" s="121"/>
      <c r="D6" s="122"/>
      <c r="E6" s="130"/>
    </row>
    <row r="7" spans="1:6" ht="15.6" x14ac:dyDescent="0.3">
      <c r="B7" s="131"/>
      <c r="C7" s="132" t="s">
        <v>309</v>
      </c>
      <c r="D7" s="133"/>
      <c r="E7" s="134"/>
    </row>
    <row r="8" spans="1:6" ht="31.2" x14ac:dyDescent="0.3">
      <c r="B8" s="131"/>
      <c r="C8" s="135" t="s">
        <v>329</v>
      </c>
      <c r="D8" s="136"/>
      <c r="E8" s="137"/>
    </row>
    <row r="9" spans="1:6" ht="15.6" x14ac:dyDescent="0.3">
      <c r="B9" s="131"/>
      <c r="C9" s="138" t="s">
        <v>98</v>
      </c>
      <c r="D9" s="139"/>
      <c r="E9" s="140"/>
    </row>
    <row r="10" spans="1:6" s="144" customFormat="1" ht="36" customHeight="1" x14ac:dyDescent="0.3">
      <c r="A10" s="141"/>
      <c r="B10" s="105" t="s">
        <v>5</v>
      </c>
      <c r="C10" s="142" t="s">
        <v>0</v>
      </c>
      <c r="D10" s="143" t="s">
        <v>32</v>
      </c>
      <c r="E10" s="105" t="s">
        <v>33</v>
      </c>
    </row>
    <row r="11" spans="1:6" ht="36" customHeight="1" x14ac:dyDescent="0.3">
      <c r="B11" s="30" t="s">
        <v>139</v>
      </c>
      <c r="C11" s="106" t="s">
        <v>267</v>
      </c>
      <c r="D11" s="106" t="s">
        <v>26</v>
      </c>
      <c r="E11" s="48"/>
      <c r="F11" s="116"/>
    </row>
    <row r="12" spans="1:6" ht="36" customHeight="1" x14ac:dyDescent="0.3">
      <c r="B12" s="30" t="s">
        <v>140</v>
      </c>
      <c r="C12" s="145" t="s">
        <v>2</v>
      </c>
      <c r="D12" s="146" t="s">
        <v>23</v>
      </c>
      <c r="E12" s="49"/>
      <c r="F12" s="116"/>
    </row>
    <row r="13" spans="1:6" ht="36" customHeight="1" x14ac:dyDescent="0.3">
      <c r="B13" s="30" t="s">
        <v>141</v>
      </c>
      <c r="C13" s="106" t="s">
        <v>185</v>
      </c>
      <c r="D13" s="107" t="s">
        <v>3</v>
      </c>
      <c r="E13" s="50"/>
      <c r="F13" s="116"/>
    </row>
    <row r="14" spans="1:6" ht="36" customHeight="1" x14ac:dyDescent="0.3">
      <c r="B14" s="30" t="s">
        <v>142</v>
      </c>
      <c r="C14" s="108" t="s">
        <v>186</v>
      </c>
      <c r="D14" s="106" t="s">
        <v>9</v>
      </c>
      <c r="E14" s="51"/>
      <c r="F14" s="116"/>
    </row>
    <row r="15" spans="1:6" ht="36" customHeight="1" x14ac:dyDescent="0.3">
      <c r="B15" s="30" t="s">
        <v>237</v>
      </c>
      <c r="C15" s="147" t="s">
        <v>278</v>
      </c>
      <c r="D15" s="106" t="s">
        <v>26</v>
      </c>
      <c r="E15" s="48"/>
      <c r="F15" s="116"/>
    </row>
    <row r="16" spans="1:6" ht="36" customHeight="1" x14ac:dyDescent="0.3">
      <c r="B16" s="30" t="s">
        <v>238</v>
      </c>
      <c r="C16" s="147" t="s">
        <v>279</v>
      </c>
      <c r="D16" s="106" t="s">
        <v>26</v>
      </c>
      <c r="E16" s="48"/>
      <c r="F16" s="116"/>
    </row>
    <row r="17" spans="1:9" ht="36" customHeight="1" x14ac:dyDescent="0.3">
      <c r="B17" s="30" t="s">
        <v>143</v>
      </c>
      <c r="C17" s="108" t="s">
        <v>29</v>
      </c>
      <c r="D17" s="148" t="s">
        <v>8</v>
      </c>
      <c r="E17" s="48"/>
      <c r="F17" s="281" t="s">
        <v>47</v>
      </c>
    </row>
    <row r="18" spans="1:9" ht="36" customHeight="1" x14ac:dyDescent="0.3">
      <c r="B18" s="30" t="s">
        <v>144</v>
      </c>
      <c r="C18" s="108" t="s">
        <v>30</v>
      </c>
      <c r="D18" s="148" t="s">
        <v>8</v>
      </c>
      <c r="E18" s="48"/>
      <c r="F18" s="282"/>
      <c r="G18" s="149"/>
    </row>
    <row r="19" spans="1:9" ht="36" customHeight="1" x14ac:dyDescent="0.3">
      <c r="B19" s="30" t="s">
        <v>145</v>
      </c>
      <c r="C19" s="106" t="s">
        <v>16</v>
      </c>
      <c r="D19" s="150" t="s">
        <v>257</v>
      </c>
      <c r="E19" s="95" t="str">
        <f>IF(AND('1. Informations-générales'!F14="Oui",'1. Informations-générales'!F19="Oui",$E15="Oui",$E16="Non"),"exempté",IF(OR($E17="",$E18="",AND($E18&lt;&gt;"",$E18=0)),"absent",$E17/$E18))</f>
        <v>absent</v>
      </c>
      <c r="F19" s="151"/>
      <c r="G19" s="151"/>
      <c r="I19" s="151"/>
    </row>
    <row r="20" spans="1:9" ht="30" customHeight="1" x14ac:dyDescent="0.3">
      <c r="B20" s="152"/>
      <c r="C20" s="153"/>
      <c r="D20" s="154"/>
      <c r="E20" s="155"/>
      <c r="F20" s="156"/>
    </row>
    <row r="21" spans="1:9" ht="15.6" x14ac:dyDescent="0.3">
      <c r="B21" s="157"/>
      <c r="C21" s="158" t="s">
        <v>312</v>
      </c>
      <c r="D21" s="287"/>
      <c r="E21" s="159"/>
      <c r="F21" s="160"/>
    </row>
    <row r="22" spans="1:9" ht="62.4" x14ac:dyDescent="0.3">
      <c r="B22" s="157"/>
      <c r="C22" s="135" t="s">
        <v>330</v>
      </c>
      <c r="D22" s="288"/>
      <c r="E22" s="161"/>
      <c r="F22" s="160"/>
    </row>
    <row r="23" spans="1:9" ht="29.25" customHeight="1" x14ac:dyDescent="0.3">
      <c r="B23" s="162"/>
      <c r="C23" s="138" t="s">
        <v>98</v>
      </c>
      <c r="D23" s="289"/>
      <c r="E23" s="163"/>
      <c r="F23" s="160"/>
    </row>
    <row r="24" spans="1:9" s="144" customFormat="1" ht="36" customHeight="1" x14ac:dyDescent="0.3">
      <c r="A24" s="141"/>
      <c r="B24" s="105" t="s">
        <v>5</v>
      </c>
      <c r="C24" s="142" t="s">
        <v>0</v>
      </c>
      <c r="D24" s="142" t="s">
        <v>34</v>
      </c>
      <c r="E24" s="105" t="s">
        <v>33</v>
      </c>
      <c r="H24" s="164"/>
      <c r="I24" s="164"/>
    </row>
    <row r="25" spans="1:9" ht="48.75" customHeight="1" x14ac:dyDescent="0.3">
      <c r="B25" s="30" t="s">
        <v>146</v>
      </c>
      <c r="C25" s="106" t="s">
        <v>270</v>
      </c>
      <c r="D25" s="107" t="s">
        <v>1</v>
      </c>
      <c r="E25" s="49"/>
      <c r="F25" s="116"/>
      <c r="H25" s="165"/>
      <c r="I25" s="166"/>
    </row>
    <row r="26" spans="1:9" ht="36" customHeight="1" x14ac:dyDescent="0.3">
      <c r="B26" s="30" t="s">
        <v>147</v>
      </c>
      <c r="C26" s="146" t="s">
        <v>301</v>
      </c>
      <c r="D26" s="146" t="s">
        <v>23</v>
      </c>
      <c r="E26" s="49"/>
      <c r="F26" s="116"/>
      <c r="H26" s="165"/>
      <c r="I26" s="166"/>
    </row>
    <row r="27" spans="1:9" ht="36" customHeight="1" x14ac:dyDescent="0.3">
      <c r="B27" s="30" t="s">
        <v>148</v>
      </c>
      <c r="C27" s="106" t="s">
        <v>258</v>
      </c>
      <c r="D27" s="107" t="s">
        <v>3</v>
      </c>
      <c r="E27" s="49"/>
      <c r="F27" s="116"/>
      <c r="H27" s="165"/>
      <c r="I27" s="166"/>
    </row>
    <row r="28" spans="1:9" ht="36" customHeight="1" x14ac:dyDescent="0.3">
      <c r="B28" s="30" t="s">
        <v>149</v>
      </c>
      <c r="C28" s="108" t="s">
        <v>259</v>
      </c>
      <c r="D28" s="106" t="s">
        <v>9</v>
      </c>
      <c r="E28" s="51"/>
      <c r="F28" s="116"/>
      <c r="H28" s="165"/>
      <c r="I28" s="166"/>
    </row>
    <row r="29" spans="1:9" ht="36" customHeight="1" x14ac:dyDescent="0.3">
      <c r="B29" s="30" t="s">
        <v>239</v>
      </c>
      <c r="C29" s="108" t="s">
        <v>291</v>
      </c>
      <c r="D29" s="106"/>
      <c r="E29" s="51"/>
      <c r="F29" s="116"/>
      <c r="H29" s="165"/>
      <c r="I29" s="166"/>
    </row>
    <row r="30" spans="1:9" ht="36" customHeight="1" x14ac:dyDescent="0.3">
      <c r="B30" s="30" t="s">
        <v>240</v>
      </c>
      <c r="C30" s="108" t="s">
        <v>323</v>
      </c>
      <c r="D30" s="106"/>
      <c r="E30" s="51"/>
      <c r="F30" s="116"/>
      <c r="H30" s="165"/>
      <c r="I30" s="166"/>
    </row>
    <row r="31" spans="1:9" ht="36" customHeight="1" x14ac:dyDescent="0.3">
      <c r="B31" s="30" t="s">
        <v>292</v>
      </c>
      <c r="C31" s="147" t="s">
        <v>280</v>
      </c>
      <c r="D31" s="106" t="s">
        <v>26</v>
      </c>
      <c r="E31" s="48"/>
      <c r="F31" s="116"/>
      <c r="G31" s="120"/>
      <c r="H31" s="165"/>
      <c r="I31" s="167"/>
    </row>
    <row r="32" spans="1:9" ht="36" customHeight="1" x14ac:dyDescent="0.3">
      <c r="B32" s="30" t="s">
        <v>293</v>
      </c>
      <c r="C32" s="147" t="s">
        <v>269</v>
      </c>
      <c r="D32" s="106" t="s">
        <v>26</v>
      </c>
      <c r="E32" s="48"/>
      <c r="F32" s="116"/>
      <c r="G32" s="120"/>
      <c r="H32" s="165"/>
      <c r="I32" s="167"/>
    </row>
    <row r="33" spans="2:9" ht="36" customHeight="1" x14ac:dyDescent="0.3">
      <c r="B33" s="30" t="s">
        <v>150</v>
      </c>
      <c r="C33" s="146" t="s">
        <v>31</v>
      </c>
      <c r="D33" s="168" t="s">
        <v>27</v>
      </c>
      <c r="E33" s="97"/>
      <c r="F33" s="281" t="s">
        <v>47</v>
      </c>
      <c r="G33" s="120"/>
      <c r="H33" s="165"/>
      <c r="I33" s="166"/>
    </row>
    <row r="34" spans="2:9" ht="50.25" customHeight="1" x14ac:dyDescent="0.3">
      <c r="B34" s="30" t="s">
        <v>151</v>
      </c>
      <c r="C34" s="146" t="s">
        <v>308</v>
      </c>
      <c r="D34" s="168" t="s">
        <v>27</v>
      </c>
      <c r="E34" s="97"/>
      <c r="F34" s="282"/>
      <c r="G34" s="120"/>
      <c r="H34" s="165"/>
      <c r="I34" s="169"/>
    </row>
    <row r="35" spans="2:9" ht="50.25" customHeight="1" x14ac:dyDescent="0.3">
      <c r="B35" s="30" t="s">
        <v>152</v>
      </c>
      <c r="C35" s="106" t="s">
        <v>17</v>
      </c>
      <c r="D35" s="150" t="s">
        <v>260</v>
      </c>
      <c r="E35" s="205" t="str">
        <f>IF(OR(AND('1. Informations-générales'!F15="Oui",'1. Informations-générales'!F19&lt;&gt;"Oui",$E29="Oui",$E30="Non"),AND(OR('1. Informations-générales'!F14="Oui",'1. Informations-générales'!F15="Oui"),'1. Informations-générales'!$F$19="Oui",$E31="Oui",$E32="Non")),"exempté",IF(OR($E33="",$E34="",AND($E34&lt;&gt;"",$E34=0)),"absent",$E33/$E34))</f>
        <v>absent</v>
      </c>
      <c r="F35" s="151"/>
      <c r="G35" s="170"/>
      <c r="H35" s="165"/>
      <c r="I35" s="166"/>
    </row>
    <row r="36" spans="2:9" ht="50.25" customHeight="1" x14ac:dyDescent="0.3">
      <c r="B36" s="30" t="s">
        <v>300</v>
      </c>
      <c r="C36" s="106" t="s">
        <v>322</v>
      </c>
      <c r="D36" s="168" t="s">
        <v>307</v>
      </c>
      <c r="E36" s="98"/>
      <c r="F36" s="171" t="s">
        <v>47</v>
      </c>
      <c r="G36" s="170"/>
      <c r="H36" s="165"/>
      <c r="I36" s="166"/>
    </row>
    <row r="37" spans="2:9" ht="50.25" customHeight="1" x14ac:dyDescent="0.3">
      <c r="B37" s="30" t="s">
        <v>302</v>
      </c>
      <c r="C37" s="106" t="s">
        <v>303</v>
      </c>
      <c r="D37" s="150" t="s">
        <v>325</v>
      </c>
      <c r="E37" s="206" t="str">
        <f>IF(E35="exempté","exempté",IF(OR(E35="absent",E36=""),"absent",E35/E36))</f>
        <v>absent</v>
      </c>
      <c r="F37" s="151"/>
      <c r="G37" s="170"/>
      <c r="H37" s="165"/>
      <c r="I37" s="166"/>
    </row>
    <row r="38" spans="2:9" s="114" customFormat="1" ht="14.4" customHeight="1" x14ac:dyDescent="0.3">
      <c r="B38" s="172"/>
      <c r="C38" s="173"/>
      <c r="D38" s="173"/>
      <c r="E38" s="125"/>
      <c r="F38" s="113"/>
    </row>
    <row r="39" spans="2:9" ht="36" customHeight="1" x14ac:dyDescent="0.3">
      <c r="B39" s="286" t="s">
        <v>320</v>
      </c>
      <c r="C39" s="273"/>
      <c r="D39" s="273"/>
      <c r="E39" s="274"/>
      <c r="F39" s="116"/>
    </row>
    <row r="40" spans="2:9" s="114" customFormat="1" x14ac:dyDescent="0.3">
      <c r="B40" s="174"/>
      <c r="C40" s="175"/>
      <c r="D40" s="176"/>
      <c r="E40" s="125"/>
      <c r="F40" s="173"/>
    </row>
    <row r="41" spans="2:9" s="114" customFormat="1" ht="15.6" x14ac:dyDescent="0.3">
      <c r="B41" s="157"/>
      <c r="C41" s="177" t="s">
        <v>313</v>
      </c>
      <c r="D41" s="178"/>
      <c r="E41" s="159"/>
      <c r="F41" s="173"/>
    </row>
    <row r="42" spans="2:9" s="114" customFormat="1" ht="31.2" x14ac:dyDescent="0.3">
      <c r="B42" s="157"/>
      <c r="C42" s="135" t="s">
        <v>331</v>
      </c>
      <c r="D42" s="179"/>
      <c r="E42" s="161"/>
      <c r="F42" s="173"/>
    </row>
    <row r="43" spans="2:9" s="114" customFormat="1" ht="15.6" x14ac:dyDescent="0.3">
      <c r="B43" s="162"/>
      <c r="C43" s="138" t="s">
        <v>98</v>
      </c>
      <c r="D43" s="180"/>
      <c r="E43" s="163"/>
      <c r="F43" s="173"/>
    </row>
    <row r="44" spans="2:9" s="114" customFormat="1" ht="36" customHeight="1" x14ac:dyDescent="0.3">
      <c r="B44" s="105" t="s">
        <v>5</v>
      </c>
      <c r="C44" s="142" t="s">
        <v>0</v>
      </c>
      <c r="D44" s="143" t="s">
        <v>32</v>
      </c>
      <c r="E44" s="105" t="s">
        <v>33</v>
      </c>
      <c r="F44" s="173"/>
    </row>
    <row r="45" spans="2:9" s="114" customFormat="1" ht="36" customHeight="1" x14ac:dyDescent="0.3">
      <c r="B45" s="30" t="s">
        <v>153</v>
      </c>
      <c r="C45" s="106" t="s">
        <v>271</v>
      </c>
      <c r="D45" s="107" t="s">
        <v>1</v>
      </c>
      <c r="E45" s="48"/>
      <c r="F45" s="173"/>
    </row>
    <row r="46" spans="2:9" s="114" customFormat="1" ht="36" customHeight="1" x14ac:dyDescent="0.3">
      <c r="B46" s="30" t="s">
        <v>154</v>
      </c>
      <c r="C46" s="146" t="s">
        <v>35</v>
      </c>
      <c r="D46" s="146" t="s">
        <v>36</v>
      </c>
      <c r="E46" s="49"/>
      <c r="F46" s="173"/>
    </row>
    <row r="47" spans="2:9" s="114" customFormat="1" ht="36" customHeight="1" x14ac:dyDescent="0.3">
      <c r="B47" s="30" t="s">
        <v>155</v>
      </c>
      <c r="C47" s="106" t="s">
        <v>187</v>
      </c>
      <c r="D47" s="106" t="s">
        <v>7</v>
      </c>
      <c r="E47" s="50"/>
      <c r="F47" s="173"/>
    </row>
    <row r="48" spans="2:9" s="114" customFormat="1" ht="36" customHeight="1" x14ac:dyDescent="0.3">
      <c r="B48" s="30" t="s">
        <v>156</v>
      </c>
      <c r="C48" s="108" t="s">
        <v>188</v>
      </c>
      <c r="D48" s="106" t="s">
        <v>9</v>
      </c>
      <c r="E48" s="51"/>
      <c r="F48" s="173"/>
    </row>
    <row r="49" spans="2:6" s="114" customFormat="1" ht="36" customHeight="1" x14ac:dyDescent="0.3">
      <c r="B49" s="30" t="s">
        <v>241</v>
      </c>
      <c r="C49" s="147" t="s">
        <v>268</v>
      </c>
      <c r="D49" s="106" t="s">
        <v>26</v>
      </c>
      <c r="E49" s="48"/>
      <c r="F49" s="173"/>
    </row>
    <row r="50" spans="2:6" s="114" customFormat="1" ht="36" customHeight="1" x14ac:dyDescent="0.3">
      <c r="B50" s="30" t="s">
        <v>243</v>
      </c>
      <c r="C50" s="147" t="s">
        <v>272</v>
      </c>
      <c r="D50" s="106" t="s">
        <v>26</v>
      </c>
      <c r="E50" s="48"/>
      <c r="F50" s="173"/>
    </row>
    <row r="51" spans="2:6" s="114" customFormat="1" ht="36" customHeight="1" x14ac:dyDescent="0.3">
      <c r="B51" s="30" t="s">
        <v>157</v>
      </c>
      <c r="C51" s="108" t="s">
        <v>37</v>
      </c>
      <c r="D51" s="168" t="s">
        <v>27</v>
      </c>
      <c r="E51" s="48"/>
      <c r="F51" s="281" t="s">
        <v>47</v>
      </c>
    </row>
    <row r="52" spans="2:6" s="114" customFormat="1" ht="36" customHeight="1" x14ac:dyDescent="0.3">
      <c r="B52" s="30" t="s">
        <v>158</v>
      </c>
      <c r="C52" s="108" t="s">
        <v>38</v>
      </c>
      <c r="D52" s="168" t="s">
        <v>27</v>
      </c>
      <c r="E52" s="48"/>
      <c r="F52" s="282"/>
    </row>
    <row r="53" spans="2:6" s="114" customFormat="1" ht="36" customHeight="1" x14ac:dyDescent="0.3">
      <c r="B53" s="30" t="s">
        <v>159</v>
      </c>
      <c r="C53" s="106" t="s">
        <v>18</v>
      </c>
      <c r="D53" s="150" t="s">
        <v>261</v>
      </c>
      <c r="E53" s="95" t="str">
        <f>IF(AND('1. Informations-générales'!F14="Oui",'1. Informations-générales'!$F$19="Oui",$E49="Oui",$E50="Non"),"exempté",IF(OR($E51="",$E52="",AND($E52&lt;&gt;"",$E52=0)),"absent",$E51/$E52))</f>
        <v>absent</v>
      </c>
      <c r="F53" s="151"/>
    </row>
    <row r="54" spans="2:6" s="114" customFormat="1" ht="30" customHeight="1" x14ac:dyDescent="0.3">
      <c r="B54" s="174"/>
      <c r="C54" s="175"/>
      <c r="D54" s="176"/>
      <c r="E54" s="125"/>
      <c r="F54" s="173"/>
    </row>
    <row r="55" spans="2:6" s="114" customFormat="1" ht="15.6" x14ac:dyDescent="0.3">
      <c r="B55" s="157"/>
      <c r="C55" s="177" t="s">
        <v>314</v>
      </c>
      <c r="D55" s="178"/>
      <c r="E55" s="159"/>
      <c r="F55" s="173"/>
    </row>
    <row r="56" spans="2:6" s="114" customFormat="1" ht="31.2" x14ac:dyDescent="0.3">
      <c r="B56" s="157"/>
      <c r="C56" s="135" t="s">
        <v>332</v>
      </c>
      <c r="D56" s="179"/>
      <c r="E56" s="161"/>
      <c r="F56" s="173"/>
    </row>
    <row r="57" spans="2:6" s="114" customFormat="1" ht="15.6" x14ac:dyDescent="0.3">
      <c r="B57" s="162"/>
      <c r="C57" s="138" t="s">
        <v>98</v>
      </c>
      <c r="D57" s="180"/>
      <c r="E57" s="163"/>
      <c r="F57" s="173"/>
    </row>
    <row r="58" spans="2:6" s="114" customFormat="1" ht="36" customHeight="1" x14ac:dyDescent="0.3">
      <c r="B58" s="105" t="s">
        <v>5</v>
      </c>
      <c r="C58" s="142" t="s">
        <v>0</v>
      </c>
      <c r="D58" s="143" t="s">
        <v>32</v>
      </c>
      <c r="E58" s="105" t="s">
        <v>33</v>
      </c>
      <c r="F58" s="173"/>
    </row>
    <row r="59" spans="2:6" s="114" customFormat="1" ht="36.75" customHeight="1" x14ac:dyDescent="0.3">
      <c r="B59" s="30" t="s">
        <v>160</v>
      </c>
      <c r="C59" s="106" t="s">
        <v>273</v>
      </c>
      <c r="D59" s="11" t="s">
        <v>1</v>
      </c>
      <c r="E59" s="48"/>
      <c r="F59" s="181"/>
    </row>
    <row r="60" spans="2:6" s="114" customFormat="1" ht="36.75" customHeight="1" x14ac:dyDescent="0.3">
      <c r="B60" s="30" t="s">
        <v>161</v>
      </c>
      <c r="C60" s="182" t="s">
        <v>28</v>
      </c>
      <c r="D60" s="182" t="s">
        <v>23</v>
      </c>
      <c r="E60" s="49"/>
      <c r="F60" s="173"/>
    </row>
    <row r="61" spans="2:6" s="114" customFormat="1" ht="36.75" customHeight="1" x14ac:dyDescent="0.3">
      <c r="B61" s="30" t="s">
        <v>162</v>
      </c>
      <c r="C61" s="106" t="s">
        <v>262</v>
      </c>
      <c r="D61" s="107" t="s">
        <v>3</v>
      </c>
      <c r="E61" s="48"/>
      <c r="F61" s="173"/>
    </row>
    <row r="62" spans="2:6" s="114" customFormat="1" ht="36.75" customHeight="1" x14ac:dyDescent="0.3">
      <c r="B62" s="30" t="s">
        <v>163</v>
      </c>
      <c r="C62" s="108" t="s">
        <v>263</v>
      </c>
      <c r="D62" s="106" t="s">
        <v>9</v>
      </c>
      <c r="E62" s="51"/>
      <c r="F62" s="173"/>
    </row>
    <row r="63" spans="2:6" s="114" customFormat="1" ht="36.75" customHeight="1" x14ac:dyDescent="0.3">
      <c r="B63" s="30" t="s">
        <v>244</v>
      </c>
      <c r="C63" s="147" t="s">
        <v>274</v>
      </c>
      <c r="D63" s="106" t="s">
        <v>26</v>
      </c>
      <c r="E63" s="48"/>
      <c r="F63" s="173"/>
    </row>
    <row r="64" spans="2:6" s="114" customFormat="1" ht="36.75" customHeight="1" x14ac:dyDescent="0.3">
      <c r="B64" s="30" t="s">
        <v>245</v>
      </c>
      <c r="C64" s="147" t="s">
        <v>275</v>
      </c>
      <c r="D64" s="106" t="s">
        <v>26</v>
      </c>
      <c r="E64" s="48"/>
      <c r="F64" s="173"/>
    </row>
    <row r="65" spans="2:6" s="114" customFormat="1" ht="36.75" customHeight="1" x14ac:dyDescent="0.3">
      <c r="B65" s="30" t="s">
        <v>164</v>
      </c>
      <c r="C65" s="108" t="s">
        <v>265</v>
      </c>
      <c r="D65" s="168" t="s">
        <v>27</v>
      </c>
      <c r="E65" s="48"/>
      <c r="F65" s="281" t="s">
        <v>47</v>
      </c>
    </row>
    <row r="66" spans="2:6" s="114" customFormat="1" ht="36.75" customHeight="1" x14ac:dyDescent="0.3">
      <c r="B66" s="30" t="s">
        <v>165</v>
      </c>
      <c r="C66" s="108" t="s">
        <v>266</v>
      </c>
      <c r="D66" s="168" t="s">
        <v>27</v>
      </c>
      <c r="E66" s="48"/>
      <c r="F66" s="282"/>
    </row>
    <row r="67" spans="2:6" s="114" customFormat="1" ht="36.75" customHeight="1" x14ac:dyDescent="0.3">
      <c r="B67" s="30" t="s">
        <v>166</v>
      </c>
      <c r="C67" s="106" t="s">
        <v>19</v>
      </c>
      <c r="D67" s="150" t="s">
        <v>264</v>
      </c>
      <c r="E67" s="95" t="str">
        <f>IF(AND('1. Informations-générales'!F14="Oui",'1. Informations-générales'!$F$19="Oui",$E63="Oui",$E64="Non"),"exempté",IF(OR($E65="",$E66="",AND($E66&lt;&gt;"",$E66=0)),"absent",$E65/$E66))</f>
        <v>absent</v>
      </c>
      <c r="F67" s="151"/>
    </row>
    <row r="68" spans="2:6" s="114" customFormat="1" x14ac:dyDescent="0.3">
      <c r="B68" s="174"/>
      <c r="C68" s="175"/>
      <c r="D68" s="176"/>
      <c r="E68" s="125"/>
      <c r="F68" s="173"/>
    </row>
    <row r="69" spans="2:6" ht="36" customHeight="1" x14ac:dyDescent="0.3">
      <c r="B69" s="272" t="s">
        <v>310</v>
      </c>
      <c r="C69" s="273"/>
      <c r="D69" s="273"/>
      <c r="E69" s="274"/>
      <c r="F69" s="116"/>
    </row>
    <row r="70" spans="2:6" s="114" customFormat="1" x14ac:dyDescent="0.3">
      <c r="B70" s="174"/>
      <c r="C70" s="175"/>
      <c r="D70" s="176"/>
      <c r="E70" s="125"/>
      <c r="F70" s="173"/>
    </row>
    <row r="71" spans="2:6" s="114" customFormat="1" ht="15.6" x14ac:dyDescent="0.3">
      <c r="B71" s="157"/>
      <c r="C71" s="276" t="s">
        <v>315</v>
      </c>
      <c r="D71" s="277"/>
      <c r="E71" s="159"/>
      <c r="F71" s="173"/>
    </row>
    <row r="72" spans="2:6" s="114" customFormat="1" ht="15.6" x14ac:dyDescent="0.3">
      <c r="B72" s="157"/>
      <c r="C72" s="135" t="s">
        <v>281</v>
      </c>
      <c r="D72" s="183"/>
      <c r="E72" s="161"/>
      <c r="F72" s="173"/>
    </row>
    <row r="73" spans="2:6" s="114" customFormat="1" ht="15.6" x14ac:dyDescent="0.3">
      <c r="B73" s="162"/>
      <c r="C73" s="138" t="s">
        <v>99</v>
      </c>
      <c r="D73" s="180"/>
      <c r="E73" s="163"/>
      <c r="F73" s="173"/>
    </row>
    <row r="74" spans="2:6" s="114" customFormat="1" ht="36" customHeight="1" x14ac:dyDescent="0.3">
      <c r="B74" s="105" t="s">
        <v>5</v>
      </c>
      <c r="C74" s="142" t="s">
        <v>0</v>
      </c>
      <c r="D74" s="143" t="s">
        <v>32</v>
      </c>
      <c r="E74" s="105" t="s">
        <v>33</v>
      </c>
      <c r="F74" s="173"/>
    </row>
    <row r="75" spans="2:6" s="114" customFormat="1" ht="36" customHeight="1" x14ac:dyDescent="0.3">
      <c r="B75" s="30" t="s">
        <v>167</v>
      </c>
      <c r="C75" s="108" t="s">
        <v>21</v>
      </c>
      <c r="D75" s="168" t="s">
        <v>8</v>
      </c>
      <c r="E75" s="48"/>
      <c r="F75" s="281" t="s">
        <v>47</v>
      </c>
    </row>
    <row r="76" spans="2:6" s="114" customFormat="1" ht="36" customHeight="1" x14ac:dyDescent="0.3">
      <c r="B76" s="30" t="s">
        <v>168</v>
      </c>
      <c r="C76" s="108" t="s">
        <v>22</v>
      </c>
      <c r="D76" s="168" t="s">
        <v>8</v>
      </c>
      <c r="E76" s="48"/>
      <c r="F76" s="282"/>
    </row>
    <row r="77" spans="2:6" s="114" customFormat="1" ht="36" customHeight="1" x14ac:dyDescent="0.3">
      <c r="B77" s="30" t="s">
        <v>169</v>
      </c>
      <c r="C77" s="106" t="s">
        <v>133</v>
      </c>
      <c r="D77" s="150" t="s">
        <v>189</v>
      </c>
      <c r="E77" s="95" t="str">
        <f>IF(OR($E75="",$E76="",AND($E76&lt;&gt;"",$E76=0)),"absent",$E75/$E76)</f>
        <v>absent</v>
      </c>
      <c r="F77" s="151"/>
    </row>
    <row r="78" spans="2:6" s="114" customFormat="1" x14ac:dyDescent="0.3">
      <c r="B78" s="174"/>
      <c r="C78" s="175"/>
      <c r="D78" s="176"/>
      <c r="E78" s="125"/>
      <c r="F78" s="173"/>
    </row>
    <row r="79" spans="2:6" ht="36" customHeight="1" x14ac:dyDescent="0.3">
      <c r="B79" s="272" t="s">
        <v>311</v>
      </c>
      <c r="C79" s="273"/>
      <c r="D79" s="273"/>
      <c r="E79" s="274"/>
      <c r="F79" s="116"/>
    </row>
    <row r="80" spans="2:6" s="114" customFormat="1" x14ac:dyDescent="0.3">
      <c r="B80" s="174"/>
      <c r="C80" s="175"/>
      <c r="D80" s="176"/>
      <c r="E80" s="125"/>
      <c r="F80" s="173"/>
    </row>
    <row r="81" spans="2:6" s="114" customFormat="1" ht="15.6" x14ac:dyDescent="0.3">
      <c r="B81" s="157"/>
      <c r="C81" s="276" t="s">
        <v>316</v>
      </c>
      <c r="D81" s="277"/>
      <c r="E81" s="184"/>
      <c r="F81" s="173"/>
    </row>
    <row r="82" spans="2:6" s="114" customFormat="1" ht="31.2" x14ac:dyDescent="0.3">
      <c r="B82" s="162"/>
      <c r="C82" s="135" t="s">
        <v>333</v>
      </c>
      <c r="D82" s="179"/>
      <c r="E82" s="161"/>
      <c r="F82" s="173"/>
    </row>
    <row r="83" spans="2:6" s="114" customFormat="1" ht="15.6" x14ac:dyDescent="0.3">
      <c r="B83" s="162"/>
      <c r="C83" s="138" t="s">
        <v>98</v>
      </c>
      <c r="D83" s="180"/>
      <c r="E83" s="163"/>
      <c r="F83" s="173"/>
    </row>
    <row r="84" spans="2:6" s="114" customFormat="1" ht="36" customHeight="1" x14ac:dyDescent="0.3">
      <c r="B84" s="105" t="s">
        <v>5</v>
      </c>
      <c r="C84" s="142" t="s">
        <v>0</v>
      </c>
      <c r="D84" s="143" t="s">
        <v>32</v>
      </c>
      <c r="E84" s="105" t="s">
        <v>33</v>
      </c>
      <c r="F84" s="173"/>
    </row>
    <row r="85" spans="2:6" s="114" customFormat="1" ht="36" customHeight="1" x14ac:dyDescent="0.3">
      <c r="B85" s="30" t="s">
        <v>170</v>
      </c>
      <c r="C85" s="106" t="s">
        <v>276</v>
      </c>
      <c r="D85" s="107" t="s">
        <v>1</v>
      </c>
      <c r="E85" s="48"/>
      <c r="F85" s="173"/>
    </row>
    <row r="86" spans="2:6" s="114" customFormat="1" ht="36" customHeight="1" x14ac:dyDescent="0.3">
      <c r="B86" s="30" t="s">
        <v>171</v>
      </c>
      <c r="C86" s="146" t="s">
        <v>4</v>
      </c>
      <c r="D86" s="146" t="s">
        <v>6</v>
      </c>
      <c r="E86" s="50"/>
      <c r="F86" s="181"/>
    </row>
    <row r="87" spans="2:6" s="114" customFormat="1" ht="36" customHeight="1" x14ac:dyDescent="0.3">
      <c r="B87" s="30" t="s">
        <v>172</v>
      </c>
      <c r="C87" s="106" t="s">
        <v>190</v>
      </c>
      <c r="D87" s="107" t="s">
        <v>3</v>
      </c>
      <c r="E87" s="52"/>
      <c r="F87" s="173"/>
    </row>
    <row r="88" spans="2:6" s="114" customFormat="1" ht="36" customHeight="1" x14ac:dyDescent="0.3">
      <c r="B88" s="30" t="s">
        <v>173</v>
      </c>
      <c r="C88" s="108" t="s">
        <v>191</v>
      </c>
      <c r="D88" s="106" t="s">
        <v>9</v>
      </c>
      <c r="E88" s="51"/>
      <c r="F88" s="173"/>
    </row>
    <row r="89" spans="2:6" s="114" customFormat="1" ht="36" customHeight="1" x14ac:dyDescent="0.3">
      <c r="B89" s="30" t="s">
        <v>282</v>
      </c>
      <c r="C89" s="147" t="s">
        <v>284</v>
      </c>
      <c r="D89" s="106" t="s">
        <v>26</v>
      </c>
      <c r="E89" s="48"/>
      <c r="F89" s="173"/>
    </row>
    <row r="90" spans="2:6" s="114" customFormat="1" ht="36" customHeight="1" x14ac:dyDescent="0.3">
      <c r="B90" s="30" t="s">
        <v>283</v>
      </c>
      <c r="C90" s="147" t="s">
        <v>285</v>
      </c>
      <c r="D90" s="106" t="s">
        <v>26</v>
      </c>
      <c r="E90" s="48"/>
      <c r="F90" s="173"/>
    </row>
    <row r="91" spans="2:6" s="114" customFormat="1" ht="36" customHeight="1" x14ac:dyDescent="0.3">
      <c r="B91" s="30" t="s">
        <v>174</v>
      </c>
      <c r="C91" s="108" t="s">
        <v>132</v>
      </c>
      <c r="D91" s="168" t="s">
        <v>27</v>
      </c>
      <c r="E91" s="48"/>
      <c r="F91" s="281" t="s">
        <v>47</v>
      </c>
    </row>
    <row r="92" spans="2:6" s="114" customFormat="1" ht="36" customHeight="1" x14ac:dyDescent="0.3">
      <c r="B92" s="30" t="s">
        <v>175</v>
      </c>
      <c r="C92" s="108" t="s">
        <v>131</v>
      </c>
      <c r="D92" s="168" t="s">
        <v>27</v>
      </c>
      <c r="E92" s="48"/>
      <c r="F92" s="282"/>
    </row>
    <row r="93" spans="2:6" s="114" customFormat="1" ht="36" customHeight="1" x14ac:dyDescent="0.3">
      <c r="B93" s="30" t="s">
        <v>176</v>
      </c>
      <c r="C93" s="106" t="s">
        <v>220</v>
      </c>
      <c r="D93" s="150" t="s">
        <v>192</v>
      </c>
      <c r="E93" s="95" t="str">
        <f>IF(AND('1. Informations-générales'!F14="Oui",'1. Informations-générales'!$F$19="Oui",$E89="Oui",$E90="Non"),"exempté",IF(OR($E91="",$E92="",AND($E92&lt;&gt;"",$E92=0)),"absent",$E91/$E92))</f>
        <v>absent</v>
      </c>
      <c r="F93" s="185"/>
    </row>
    <row r="94" spans="2:6" s="114" customFormat="1" ht="30" customHeight="1" x14ac:dyDescent="0.3">
      <c r="B94" s="174"/>
      <c r="C94" s="175"/>
      <c r="D94" s="176"/>
      <c r="E94" s="125"/>
      <c r="F94" s="173"/>
    </row>
    <row r="95" spans="2:6" s="114" customFormat="1" ht="15.6" x14ac:dyDescent="0.3">
      <c r="B95" s="157"/>
      <c r="C95" s="276" t="s">
        <v>317</v>
      </c>
      <c r="D95" s="277"/>
      <c r="E95" s="278"/>
      <c r="F95" s="173"/>
    </row>
    <row r="96" spans="2:6" s="114" customFormat="1" ht="15.6" x14ac:dyDescent="0.3">
      <c r="B96" s="162"/>
      <c r="C96" s="135" t="s">
        <v>97</v>
      </c>
      <c r="D96" s="179"/>
      <c r="E96" s="161"/>
      <c r="F96" s="173"/>
    </row>
    <row r="97" spans="2:12" s="114" customFormat="1" ht="15.6" x14ac:dyDescent="0.3">
      <c r="B97" s="162"/>
      <c r="C97" s="138" t="s">
        <v>101</v>
      </c>
      <c r="D97" s="180"/>
      <c r="E97" s="163"/>
      <c r="F97" s="173"/>
    </row>
    <row r="98" spans="2:12" s="114" customFormat="1" ht="36" customHeight="1" x14ac:dyDescent="0.3">
      <c r="B98" s="105" t="s">
        <v>5</v>
      </c>
      <c r="C98" s="142" t="s">
        <v>0</v>
      </c>
      <c r="D98" s="143" t="s">
        <v>32</v>
      </c>
      <c r="E98" s="105" t="s">
        <v>33</v>
      </c>
      <c r="F98" s="173"/>
    </row>
    <row r="99" spans="2:12" s="114" customFormat="1" ht="36" customHeight="1" x14ac:dyDescent="0.3">
      <c r="B99" s="30" t="s">
        <v>177</v>
      </c>
      <c r="C99" s="108" t="s">
        <v>93</v>
      </c>
      <c r="D99" s="168" t="s">
        <v>27</v>
      </c>
      <c r="E99" s="47"/>
      <c r="F99" s="173"/>
      <c r="G99" s="186"/>
    </row>
    <row r="100" spans="2:12" s="114" customFormat="1" ht="36" customHeight="1" x14ac:dyDescent="0.3">
      <c r="B100" s="69" t="s">
        <v>178</v>
      </c>
      <c r="C100" s="109" t="s">
        <v>94</v>
      </c>
      <c r="D100" s="187" t="s">
        <v>27</v>
      </c>
      <c r="E100" s="47"/>
      <c r="F100" s="173"/>
      <c r="G100" s="186"/>
    </row>
    <row r="101" spans="2:12" s="114" customFormat="1" ht="36" customHeight="1" x14ac:dyDescent="0.3">
      <c r="B101" s="30" t="s">
        <v>179</v>
      </c>
      <c r="C101" s="108" t="s">
        <v>95</v>
      </c>
      <c r="D101" s="108" t="s">
        <v>27</v>
      </c>
      <c r="E101" s="47"/>
      <c r="F101" s="275" t="s">
        <v>242</v>
      </c>
      <c r="G101" s="186"/>
    </row>
    <row r="102" spans="2:12" s="114" customFormat="1" ht="36" customHeight="1" x14ac:dyDescent="0.3">
      <c r="B102" s="69" t="s">
        <v>180</v>
      </c>
      <c r="C102" s="109" t="s">
        <v>96</v>
      </c>
      <c r="D102" s="109" t="s">
        <v>27</v>
      </c>
      <c r="E102" s="47"/>
      <c r="F102" s="275"/>
      <c r="G102" s="186"/>
    </row>
    <row r="103" spans="2:12" s="114" customFormat="1" ht="47.25" customHeight="1" x14ac:dyDescent="0.3">
      <c r="B103" s="30" t="s">
        <v>181</v>
      </c>
      <c r="C103" s="108" t="s">
        <v>127</v>
      </c>
      <c r="D103" s="188" t="s">
        <v>193</v>
      </c>
      <c r="E103" s="95" t="str">
        <f>IF(OR($E99="",$E101=""),"absent",IF(OR($E100="",$E102=""),E99/E101,AVERAGE(E99/E101,E100/E102)))</f>
        <v>absent</v>
      </c>
      <c r="F103" s="151"/>
      <c r="G103" s="189"/>
    </row>
    <row r="104" spans="2:12" s="114" customFormat="1" ht="15.6" x14ac:dyDescent="0.3">
      <c r="B104" s="190"/>
      <c r="C104" s="154"/>
      <c r="D104" s="191"/>
      <c r="E104" s="192"/>
      <c r="F104" s="173"/>
    </row>
    <row r="105" spans="2:12" s="114" customFormat="1" ht="72.75" customHeight="1" x14ac:dyDescent="0.3">
      <c r="B105" s="193"/>
      <c r="C105" s="279" t="s">
        <v>349</v>
      </c>
      <c r="D105" s="280"/>
      <c r="E105" s="280"/>
      <c r="F105" s="173"/>
    </row>
    <row r="106" spans="2:12" s="114" customFormat="1" x14ac:dyDescent="0.3">
      <c r="B106" s="173"/>
      <c r="C106" s="173"/>
      <c r="D106" s="173"/>
      <c r="E106" s="173"/>
      <c r="F106" s="173"/>
    </row>
    <row r="107" spans="2:12" ht="36" customHeight="1" x14ac:dyDescent="0.3">
      <c r="B107" s="272" t="s">
        <v>319</v>
      </c>
      <c r="C107" s="273"/>
      <c r="D107" s="273"/>
      <c r="E107" s="274"/>
      <c r="F107" s="116"/>
    </row>
    <row r="108" spans="2:12" s="114" customFormat="1" x14ac:dyDescent="0.3">
      <c r="B108" s="174"/>
      <c r="C108" s="175"/>
      <c r="D108" s="176"/>
      <c r="E108" s="125"/>
      <c r="F108" s="173"/>
    </row>
    <row r="109" spans="2:12" s="114" customFormat="1" ht="15.6" x14ac:dyDescent="0.3">
      <c r="B109" s="157"/>
      <c r="C109" s="158" t="s">
        <v>318</v>
      </c>
      <c r="D109" s="194"/>
      <c r="E109" s="184"/>
      <c r="F109" s="173"/>
    </row>
    <row r="110" spans="2:12" s="114" customFormat="1" ht="15.6" x14ac:dyDescent="0.3">
      <c r="B110" s="157"/>
      <c r="C110" s="135" t="s">
        <v>100</v>
      </c>
      <c r="D110" s="125"/>
      <c r="E110" s="195"/>
      <c r="F110" s="173"/>
      <c r="G110" s="196"/>
      <c r="H110" s="196"/>
      <c r="I110" s="196"/>
      <c r="J110" s="196"/>
      <c r="K110" s="196"/>
      <c r="L110" s="196"/>
    </row>
    <row r="111" spans="2:12" s="114" customFormat="1" ht="15.6" x14ac:dyDescent="0.3">
      <c r="B111" s="162"/>
      <c r="C111" s="138" t="s">
        <v>99</v>
      </c>
      <c r="D111" s="180"/>
      <c r="E111" s="163"/>
      <c r="F111" s="173"/>
      <c r="G111" s="196"/>
      <c r="H111" s="196"/>
      <c r="I111" s="196"/>
      <c r="J111" s="196"/>
      <c r="K111" s="196"/>
      <c r="L111" s="196"/>
    </row>
    <row r="112" spans="2:12" s="114" customFormat="1" ht="36" customHeight="1" x14ac:dyDescent="0.3">
      <c r="B112" s="105" t="s">
        <v>5</v>
      </c>
      <c r="C112" s="142" t="s">
        <v>0</v>
      </c>
      <c r="D112" s="143" t="s">
        <v>32</v>
      </c>
      <c r="E112" s="105" t="s">
        <v>33</v>
      </c>
      <c r="F112" s="173"/>
      <c r="G112" s="196"/>
      <c r="H112" s="196"/>
      <c r="I112" s="196"/>
      <c r="J112" s="196"/>
      <c r="K112" s="196"/>
      <c r="L112" s="196"/>
    </row>
    <row r="113" spans="2:9" s="114" customFormat="1" ht="36" customHeight="1" x14ac:dyDescent="0.3">
      <c r="B113" s="197" t="s">
        <v>182</v>
      </c>
      <c r="C113" s="198" t="s">
        <v>91</v>
      </c>
      <c r="D113" s="168" t="s">
        <v>27</v>
      </c>
      <c r="E113" s="47"/>
      <c r="F113" s="199" t="s">
        <v>47</v>
      </c>
    </row>
    <row r="114" spans="2:9" s="114" customFormat="1" ht="63" customHeight="1" x14ac:dyDescent="0.3">
      <c r="B114" s="200" t="s">
        <v>183</v>
      </c>
      <c r="C114" s="106" t="s">
        <v>202</v>
      </c>
      <c r="D114" s="201" t="s">
        <v>203</v>
      </c>
      <c r="E114" s="13"/>
      <c r="F114" s="202"/>
      <c r="G114" s="186"/>
    </row>
    <row r="115" spans="2:9" s="114" customFormat="1" ht="36" customHeight="1" x14ac:dyDescent="0.3">
      <c r="B115" s="200" t="s">
        <v>184</v>
      </c>
      <c r="C115" s="106" t="s">
        <v>305</v>
      </c>
      <c r="D115" s="201" t="s">
        <v>306</v>
      </c>
      <c r="E115" s="78"/>
      <c r="F115" s="203"/>
      <c r="I115" s="204" t="s">
        <v>304</v>
      </c>
    </row>
    <row r="116" spans="2:9" s="114" customFormat="1" ht="30" customHeight="1" x14ac:dyDescent="0.3">
      <c r="B116" s="174"/>
      <c r="C116" s="175"/>
      <c r="D116" s="176"/>
      <c r="E116" s="125"/>
      <c r="F116" s="173"/>
    </row>
    <row r="117" spans="2:9" s="114" customFormat="1" ht="15.6" x14ac:dyDescent="0.3">
      <c r="B117" s="99"/>
      <c r="C117" s="116"/>
      <c r="D117" s="116"/>
      <c r="E117" s="192"/>
      <c r="F117" s="173"/>
    </row>
    <row r="118" spans="2:9" s="114" customFormat="1" ht="15.6" x14ac:dyDescent="0.3">
      <c r="B118" s="99"/>
      <c r="C118" s="116"/>
      <c r="D118" s="116"/>
      <c r="E118" s="192"/>
      <c r="F118" s="173"/>
    </row>
    <row r="119" spans="2:9" x14ac:dyDescent="0.3">
      <c r="C119" s="116"/>
      <c r="D119" s="116"/>
    </row>
  </sheetData>
  <sheetProtection algorithmName="SHA-512" hashValue="1xUOXckOtUXJAc1+tb8ySw0rok6FzV46v2hCBKsia5wOwk8P4e9VLXFDwObu8WFd0WEw5uq/JFIMM+rLIKCXIw==" saltValue="/FkwCdm3F0Lmlw23dZqOiw==" spinCount="100000" sheet="1" selectLockedCells="1"/>
  <protectedRanges>
    <protectedRange sqref="E11:E13 E19 E37 E25:E27 E45:E47 E59:E61 E77 E93:E94 E103:E104 E115:E118 E85:E87 E35 E53 E67" name="Range1_1"/>
    <protectedRange sqref="E15:E16 E49:E50 E63:E64 E29:E32 E89:E90" name="Range1_1_1"/>
  </protectedRanges>
  <mergeCells count="19">
    <mergeCell ref="B1:E1"/>
    <mergeCell ref="B3:E3"/>
    <mergeCell ref="B39:E39"/>
    <mergeCell ref="C81:D81"/>
    <mergeCell ref="C71:D71"/>
    <mergeCell ref="D21:D23"/>
    <mergeCell ref="B5:E5"/>
    <mergeCell ref="B69:E69"/>
    <mergeCell ref="F33:F34"/>
    <mergeCell ref="F17:F18"/>
    <mergeCell ref="F51:F52"/>
    <mergeCell ref="F65:F66"/>
    <mergeCell ref="F75:F76"/>
    <mergeCell ref="B107:E107"/>
    <mergeCell ref="F101:F102"/>
    <mergeCell ref="B79:E79"/>
    <mergeCell ref="C95:E95"/>
    <mergeCell ref="C105:E105"/>
    <mergeCell ref="F91:F92"/>
  </mergeCells>
  <dataValidations xWindow="924" yWindow="719" count="11">
    <dataValidation type="textLength" operator="lessThanOrEqual" showInputMessage="1" showErrorMessage="1" error="Maximum 255 caractères" sqref="E87 E27 E47" xr:uid="{0B663062-5E0E-46E0-B852-7BDD159F3B2D}">
      <formula1>255</formula1>
    </dataValidation>
    <dataValidation type="decimal" allowBlank="1" showInputMessage="1" showErrorMessage="1" error="Veuillez indiquer un nombre décimal avec quatre chiffres après la virgule." sqref="E94 E116:E118 E104" xr:uid="{35595D0A-53BF-4BD7-9103-000AA90B669B}">
      <formula1>0</formula1>
      <formula2>1000</formula2>
    </dataValidation>
    <dataValidation type="list" allowBlank="1" showInputMessage="1" showErrorMessage="1" sqref="E12 E26 E46 E60 E86" xr:uid="{149F9950-37DD-4532-99FC-09B47ED7D0E4}">
      <formula1>"Individuel,Sous-consolidé,Consolidé"</formula1>
    </dataValidation>
    <dataValidation type="list" allowBlank="1" showInputMessage="1" showErrorMessage="1" sqref="E11 E25 E45 E15:E16 E49:E50 E63:E64 E29:E32 E89:E90" xr:uid="{2F8475E2-CE7F-4438-8DF9-7D22611D89F9}">
      <formula1>"Oui,Non"</formula1>
    </dataValidation>
    <dataValidation type="list" allowBlank="1" showInputMessage="1" showErrorMessage="1" sqref="E59 E85" xr:uid="{C17F75C3-A2A9-4675-B12D-E144095BE132}">
      <formula1>"Oui, Non"</formula1>
    </dataValidation>
    <dataValidation type="custom" operator="lessThanOrEqual" showInputMessage="1" showErrorMessage="1" error="La donnée saisie n'est pas du texte." sqref="E13" xr:uid="{1C9CB11E-0786-40F4-BA28-1624678B28E4}">
      <formula1>AND(ISTEXT(E13))</formula1>
    </dataValidation>
    <dataValidation type="whole" allowBlank="1" showInputMessage="1" showErrorMessage="1" errorTitle="Code interbancaire (CIB)" error="Saisir un code de 5 chiffres." sqref="E14 E62 E48 E28 E88" xr:uid="{07E1D1FB-2E91-4B67-8930-ECF752F57B75}">
      <formula1>0</formula1>
      <formula2>99999</formula2>
    </dataValidation>
    <dataValidation type="whole" operator="greaterThanOrEqual" allowBlank="1" showInputMessage="1" showErrorMessage="1" error="Saisir une valeur positive ou égale à 0" sqref="E113" xr:uid="{6D467451-7DB5-477C-9F86-ED471EB989D0}">
      <formula1>0</formula1>
    </dataValidation>
    <dataValidation type="custom" allowBlank="1" showInputMessage="1" showErrorMessage="1" errorTitle="Numérateur Ratio de levier" error="Saisir une valeur positive ou égale à 0" sqref="E91:E92 E17:E18 E51:E52 E65:E66 E75:E76 E33:E34 E36" xr:uid="{6E2EC9AE-BD1A-493E-964A-61F0D0E5F0A3}">
      <formula1>AND(ISNUMBER(E17),E17&gt;=0)</formula1>
    </dataValidation>
    <dataValidation type="whole" operator="greaterThan" allowBlank="1" showInputMessage="1" showErrorMessage="1" error="Saisir une valeur strictement positive" sqref="E101:E102" xr:uid="{FAE438FA-3993-46CD-AB2B-58C230C8FC66}">
      <formula1>0</formula1>
    </dataValidation>
    <dataValidation type="whole" operator="greaterThanOrEqual" allowBlank="1" showInputMessage="1" showErrorMessage="1" error="Saisir une valeur numérique" sqref="E99:E100" xr:uid="{B90420FB-4C9F-4A08-ADF0-18990221A588}">
      <formula1>-10000000000000</formula1>
    </dataValidation>
  </dataValidations>
  <pageMargins left="0.23622047244094491" right="0.23622047244094491" top="0.74803149606299213" bottom="0.74803149606299213" header="0.31496062992125984" footer="0.31496062992125984"/>
  <pageSetup paperSize="9" scale="49" fitToHeight="0" orientation="portrait" r:id="rId1"/>
  <headerFooter>
    <oddHeader>&amp;R&amp;"Calibri"&amp;10&amp;K000000 ACPR-RESTREINT&amp;1#_x000D_</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64B8-C1DA-4041-B2BD-E16C399E8DC2}">
  <sheetPr codeName="Feuil1">
    <tabColor theme="1"/>
    <pageSetUpPr fitToPage="1"/>
  </sheetPr>
  <dimension ref="A1:U240"/>
  <sheetViews>
    <sheetView showGridLines="0" tabSelected="1" zoomScale="80" zoomScaleNormal="80" zoomScalePageLayoutView="85" workbookViewId="0">
      <pane ySplit="12" topLeftCell="A13" activePane="bottomLeft" state="frozen"/>
      <selection pane="bottomLeft"/>
    </sheetView>
  </sheetViews>
  <sheetFormatPr baseColWidth="10" defaultColWidth="12.6640625" defaultRowHeight="14.4" x14ac:dyDescent="0.3"/>
  <cols>
    <col min="1" max="1" width="2.44140625" style="104" customWidth="1"/>
    <col min="2" max="2" width="9.44140625" style="24" customWidth="1"/>
    <col min="3" max="3" width="18.109375" style="104" customWidth="1"/>
    <col min="4" max="4" width="71.33203125" style="104" customWidth="1"/>
    <col min="5" max="5" width="28" style="25" bestFit="1" customWidth="1"/>
    <col min="6" max="6" width="19.88671875" style="104" customWidth="1"/>
    <col min="7" max="7" width="12.6640625" style="104" customWidth="1"/>
    <col min="8" max="8" width="18.33203125" style="24" customWidth="1"/>
    <col min="9" max="9" width="23.109375" style="24" customWidth="1"/>
    <col min="10" max="10" width="71.6640625" style="104" customWidth="1"/>
    <col min="11" max="12" width="8.88671875" style="104" customWidth="1"/>
    <col min="13" max="13" width="40.109375" style="104" customWidth="1"/>
    <col min="14" max="249" width="8.88671875" style="104" customWidth="1"/>
    <col min="250" max="250" width="2.44140625" style="104" customWidth="1"/>
    <col min="251" max="251" width="4.44140625" style="104" customWidth="1"/>
    <col min="252" max="252" width="6" style="104" customWidth="1"/>
    <col min="253" max="253" width="50.5546875" style="104" customWidth="1"/>
    <col min="254" max="254" width="25.88671875" style="104" customWidth="1"/>
    <col min="255" max="16384" width="12.6640625" style="104"/>
  </cols>
  <sheetData>
    <row r="1" spans="1:14" x14ac:dyDescent="0.3">
      <c r="K1" s="14"/>
      <c r="L1" s="14"/>
      <c r="M1" s="14"/>
      <c r="N1" s="14"/>
    </row>
    <row r="2" spans="1:14" ht="15.6" hidden="1" x14ac:dyDescent="0.3">
      <c r="B2" s="296"/>
      <c r="C2" s="297"/>
      <c r="D2" s="297"/>
      <c r="E2" s="297"/>
      <c r="F2" s="297"/>
      <c r="G2" s="297"/>
      <c r="H2" s="297"/>
      <c r="I2" s="297"/>
      <c r="J2" s="297"/>
      <c r="K2" s="14"/>
      <c r="L2" s="14"/>
      <c r="M2" s="14"/>
      <c r="N2" s="14"/>
    </row>
    <row r="3" spans="1:14" hidden="1" x14ac:dyDescent="0.3">
      <c r="K3" s="14"/>
      <c r="L3" s="14"/>
      <c r="M3" s="14"/>
      <c r="N3" s="14"/>
    </row>
    <row r="4" spans="1:14" s="15" customFormat="1" ht="49.95" customHeight="1" x14ac:dyDescent="0.3">
      <c r="B4" s="298" t="s">
        <v>136</v>
      </c>
      <c r="C4" s="299"/>
      <c r="D4" s="299"/>
      <c r="E4" s="299"/>
      <c r="F4" s="299"/>
      <c r="G4" s="299"/>
      <c r="H4" s="299"/>
      <c r="I4" s="299"/>
      <c r="J4" s="299"/>
      <c r="K4" s="16"/>
      <c r="L4" s="16"/>
      <c r="M4" s="16"/>
      <c r="N4" s="16"/>
    </row>
    <row r="5" spans="1:14" ht="15" x14ac:dyDescent="0.25">
      <c r="A5" s="17"/>
      <c r="B5" s="27"/>
      <c r="C5" s="18"/>
      <c r="D5" s="23"/>
      <c r="I5" s="32"/>
      <c r="K5" s="14"/>
      <c r="L5" s="14"/>
      <c r="M5" s="14"/>
      <c r="N5" s="14"/>
    </row>
    <row r="6" spans="1:14" x14ac:dyDescent="0.3">
      <c r="A6" s="295" t="s">
        <v>102</v>
      </c>
      <c r="B6" s="295"/>
      <c r="C6" s="295"/>
      <c r="D6" s="295"/>
      <c r="E6" s="295"/>
      <c r="F6" s="295"/>
      <c r="G6" s="295"/>
      <c r="H6" s="295"/>
      <c r="I6" s="295"/>
      <c r="J6" s="295"/>
      <c r="K6" s="14"/>
      <c r="L6" s="14"/>
      <c r="M6" s="14"/>
      <c r="N6" s="14"/>
    </row>
    <row r="7" spans="1:14" x14ac:dyDescent="0.3">
      <c r="A7" s="112"/>
      <c r="B7" s="112"/>
      <c r="C7" s="112"/>
      <c r="D7" s="112"/>
      <c r="E7" s="112"/>
      <c r="F7" s="112"/>
      <c r="G7" s="112"/>
      <c r="H7" s="112"/>
      <c r="I7" s="112"/>
      <c r="J7" s="112"/>
      <c r="K7" s="14"/>
      <c r="L7" s="14"/>
      <c r="M7" s="14"/>
      <c r="N7" s="14"/>
    </row>
    <row r="8" spans="1:14" x14ac:dyDescent="0.3">
      <c r="A8" s="295" t="s">
        <v>103</v>
      </c>
      <c r="B8" s="295"/>
      <c r="C8" s="295"/>
      <c r="D8" s="295"/>
      <c r="E8" s="295"/>
      <c r="F8" s="295"/>
      <c r="G8" s="295"/>
      <c r="H8" s="295"/>
      <c r="I8" s="295"/>
      <c r="J8" s="295"/>
      <c r="K8" s="14"/>
      <c r="L8" s="14"/>
      <c r="M8" s="14"/>
      <c r="N8" s="14"/>
    </row>
    <row r="9" spans="1:14" customFormat="1" x14ac:dyDescent="0.3">
      <c r="B9" s="28"/>
      <c r="E9" s="26"/>
      <c r="F9" s="40"/>
      <c r="H9" s="28"/>
      <c r="I9" s="28"/>
      <c r="K9" s="20"/>
      <c r="L9" s="20"/>
      <c r="M9" s="20"/>
      <c r="N9" s="20"/>
    </row>
    <row r="10" spans="1:14" ht="15" customHeight="1" x14ac:dyDescent="0.3">
      <c r="A10" s="17"/>
      <c r="B10" s="300" t="s">
        <v>85</v>
      </c>
      <c r="C10" s="301"/>
      <c r="D10" s="301"/>
      <c r="E10" s="301"/>
      <c r="F10" s="302"/>
      <c r="G10" s="29"/>
      <c r="H10" s="303" t="s">
        <v>48</v>
      </c>
      <c r="I10" s="304"/>
      <c r="J10" s="305"/>
      <c r="K10" s="14"/>
      <c r="L10" s="14"/>
    </row>
    <row r="11" spans="1:14" x14ac:dyDescent="0.3">
      <c r="A11" s="17"/>
      <c r="B11" s="27"/>
      <c r="C11" s="18"/>
      <c r="D11" s="19"/>
      <c r="H11" s="32"/>
      <c r="I11" s="32"/>
      <c r="K11" s="14"/>
      <c r="L11" s="14"/>
      <c r="M11" s="14"/>
      <c r="N11" s="14"/>
    </row>
    <row r="12" spans="1:14" s="66" customFormat="1" ht="101.25" customHeight="1" x14ac:dyDescent="0.3">
      <c r="A12" s="55"/>
      <c r="B12" s="56" t="s">
        <v>52</v>
      </c>
      <c r="C12" s="57" t="s">
        <v>53</v>
      </c>
      <c r="D12" s="58" t="s">
        <v>54</v>
      </c>
      <c r="E12" s="59" t="s">
        <v>10</v>
      </c>
      <c r="F12" s="60" t="s">
        <v>104</v>
      </c>
      <c r="G12" s="61"/>
      <c r="H12" s="62" t="s">
        <v>65</v>
      </c>
      <c r="I12" s="63" t="s">
        <v>107</v>
      </c>
      <c r="J12" s="64" t="s">
        <v>66</v>
      </c>
      <c r="K12" s="65"/>
      <c r="L12" s="65"/>
    </row>
    <row r="13" spans="1:14" ht="25.5" customHeight="1" x14ac:dyDescent="0.3">
      <c r="B13" s="292" t="str">
        <f>'1. Informations-générales'!B8:F8</f>
        <v>1.2. Identification de l'établissement</v>
      </c>
      <c r="C13" s="293"/>
      <c r="D13" s="293"/>
      <c r="E13" s="293"/>
      <c r="F13" s="294"/>
      <c r="G13" s="20"/>
      <c r="H13" s="292"/>
      <c r="I13" s="293"/>
      <c r="J13" s="294"/>
    </row>
    <row r="14" spans="1:14" ht="30" customHeight="1" x14ac:dyDescent="0.3">
      <c r="B14" s="33">
        <v>1</v>
      </c>
      <c r="C14" s="80" t="s">
        <v>13</v>
      </c>
      <c r="D14" s="34" t="s">
        <v>71</v>
      </c>
      <c r="E14" s="71" t="str">
        <f>IF(ISBLANK('1. Informations-générales'!F13),"",'1. Informations-générales'!F13)</f>
        <v/>
      </c>
      <c r="F14" s="41" t="str">
        <f>IF('1. Informations-générales'!F13="","NOK","OK")</f>
        <v>NOK</v>
      </c>
      <c r="G14" s="20"/>
      <c r="H14" s="33" t="s">
        <v>11</v>
      </c>
      <c r="I14" s="33" t="str">
        <f>IF(LEN('1. Informations-générales'!F11)=5,"OK","NOK")</f>
        <v>NOK</v>
      </c>
      <c r="J14" s="54" t="s">
        <v>87</v>
      </c>
      <c r="K14" s="290"/>
      <c r="L14" s="290"/>
    </row>
    <row r="15" spans="1:14" ht="45.75" customHeight="1" x14ac:dyDescent="0.3">
      <c r="B15" s="33">
        <v>1</v>
      </c>
      <c r="C15" s="80" t="s">
        <v>11</v>
      </c>
      <c r="D15" s="34" t="s">
        <v>14</v>
      </c>
      <c r="E15" s="72" t="str">
        <f>IF(ISBLANK('1. Informations-générales'!F11),"",'1. Informations-générales'!F11)</f>
        <v/>
      </c>
      <c r="F15" s="41" t="str">
        <f>IF('1. Informations-générales'!F11="","NOK","OK")</f>
        <v>NOK</v>
      </c>
      <c r="G15" s="20"/>
      <c r="H15" s="33" t="s">
        <v>194</v>
      </c>
      <c r="I15" s="33" t="str">
        <f>IF(AND('1. Informations-générales'!F14="Oui",'1. Informations-générales'!F15="Oui"),"NOK","OK")</f>
        <v>OK</v>
      </c>
      <c r="J15" s="54" t="s">
        <v>196</v>
      </c>
      <c r="K15" s="290"/>
      <c r="L15" s="290"/>
    </row>
    <row r="16" spans="1:14" x14ac:dyDescent="0.3">
      <c r="B16" s="33">
        <v>1</v>
      </c>
      <c r="C16" s="80" t="s">
        <v>12</v>
      </c>
      <c r="D16" s="34" t="s">
        <v>49</v>
      </c>
      <c r="E16" s="73" t="str">
        <f>IF(ISBLANK('1. Informations-générales'!F12),"",'1. Informations-générales'!F12)</f>
        <v/>
      </c>
      <c r="F16" s="41" t="str">
        <f>IF('1. Informations-générales'!F12="","NOK","OK")</f>
        <v>NOK</v>
      </c>
      <c r="G16" s="20"/>
      <c r="H16" s="39" t="s">
        <v>195</v>
      </c>
      <c r="I16" s="33" t="str">
        <f>IF(AND('1. Informations-générales'!F14="Oui",'1. Informations-générales'!F16="Oui"),"NOK","OK")</f>
        <v>OK</v>
      </c>
      <c r="J16" s="93" t="s">
        <v>197</v>
      </c>
      <c r="K16" s="291"/>
      <c r="L16" s="291"/>
    </row>
    <row r="17" spans="2:12" ht="43.2" x14ac:dyDescent="0.3">
      <c r="B17" s="33">
        <v>1</v>
      </c>
      <c r="C17" s="80" t="s">
        <v>69</v>
      </c>
      <c r="D17" s="34" t="s">
        <v>80</v>
      </c>
      <c r="E17" s="73" t="str">
        <f>IF(ISBLANK('1. Informations-générales'!F14),"",'1. Informations-générales'!F14)</f>
        <v/>
      </c>
      <c r="F17" s="41" t="str">
        <f>IF('1. Informations-générales'!F14="","NOK","OK")</f>
        <v>NOK</v>
      </c>
      <c r="G17" s="20"/>
      <c r="H17" s="39" t="s">
        <v>246</v>
      </c>
      <c r="I17" s="36" t="str">
        <f>IF(OR(AND('3. Critères de risques'!E11="Non",'3. Critères de risques'!E12&lt;&gt;"Individuel"),AND('3. Critères de risques'!E11="Oui",'3. Critères de risques'!E12="Individuel")),"NOK","OK")</f>
        <v>OK</v>
      </c>
      <c r="J17" s="94" t="s">
        <v>198</v>
      </c>
      <c r="K17" s="111"/>
      <c r="L17" s="111"/>
    </row>
    <row r="18" spans="2:12" ht="43.2" x14ac:dyDescent="0.3">
      <c r="B18" s="33">
        <v>1</v>
      </c>
      <c r="C18" s="80" t="s">
        <v>70</v>
      </c>
      <c r="D18" s="34" t="s">
        <v>83</v>
      </c>
      <c r="E18" s="73" t="str">
        <f>IF(ISBLANK('1. Informations-générales'!F15),"",'1. Informations-générales'!F15)</f>
        <v/>
      </c>
      <c r="F18" s="41" t="str">
        <f>IF('1. Informations-générales'!F15="","NOK","OK")</f>
        <v>NOK</v>
      </c>
      <c r="G18" s="20"/>
      <c r="H18" s="33" t="s">
        <v>252</v>
      </c>
      <c r="I18" s="37" t="str">
        <f>IF(OR(AND('3. Critères de risques'!E25="Non",'3. Critères de risques'!E26&lt;&gt;"Individuel"),AND('3. Critères de risques'!E25="Oui",'3. Critères de risques'!E26="Individuel")),"NOK","OK")</f>
        <v>OK</v>
      </c>
      <c r="J18" s="94" t="s">
        <v>251</v>
      </c>
      <c r="K18" s="111"/>
      <c r="L18" s="111"/>
    </row>
    <row r="19" spans="2:12" ht="43.2" x14ac:dyDescent="0.3">
      <c r="B19" s="33">
        <v>1</v>
      </c>
      <c r="C19" s="80" t="s">
        <v>79</v>
      </c>
      <c r="D19" s="34" t="s">
        <v>106</v>
      </c>
      <c r="E19" s="73" t="str">
        <f>IF(ISBLANK('1. Informations-générales'!F16),"",'1. Informations-générales'!F16)</f>
        <v/>
      </c>
      <c r="F19" s="41" t="str">
        <f>IF('1. Informations-générales'!F16="","NOK","OK")</f>
        <v>NOK</v>
      </c>
      <c r="G19" s="20"/>
      <c r="H19" s="33" t="s">
        <v>247</v>
      </c>
      <c r="I19" s="37" t="str">
        <f>IF(OR(AND('3. Critères de risques'!E45="Non",'3. Critères de risques'!E46&lt;&gt;"Individuel"),AND('3. Critères de risques'!E45="Oui",'3. Critères de risques'!E46="Individuel")),"NOK","OK")</f>
        <v>OK</v>
      </c>
      <c r="J19" s="94" t="s">
        <v>200</v>
      </c>
      <c r="K19" s="111"/>
      <c r="L19" s="111"/>
    </row>
    <row r="20" spans="2:12" ht="43.2" x14ac:dyDescent="0.3">
      <c r="B20" s="33">
        <v>1</v>
      </c>
      <c r="C20" s="80" t="s">
        <v>81</v>
      </c>
      <c r="D20" s="34" t="s">
        <v>105</v>
      </c>
      <c r="E20" s="73" t="str">
        <f>IF(ISBLANK('1. Informations-générales'!F17),"",'1. Informations-générales'!F17)</f>
        <v/>
      </c>
      <c r="F20" s="41" t="str">
        <f>IF('1. Informations-générales'!F15="Oui","OK",IF('1. Informations-générales'!F17="","NOK","OK"))</f>
        <v>NOK</v>
      </c>
      <c r="G20" s="20"/>
      <c r="H20" s="33" t="s">
        <v>248</v>
      </c>
      <c r="I20" s="37" t="str">
        <f>IF(OR(AND('3. Critères de risques'!E59="Non",'3. Critères de risques'!E60&lt;&gt;"Individuel"),AND('3. Critères de risques'!E59="Oui",'3. Critères de risques'!E60="Individuel")),"NOK","OK")</f>
        <v>OK</v>
      </c>
      <c r="J20" s="94" t="s">
        <v>199</v>
      </c>
      <c r="K20" s="111"/>
      <c r="L20" s="111"/>
    </row>
    <row r="21" spans="2:12" ht="43.2" x14ac:dyDescent="0.3">
      <c r="B21" s="33">
        <v>1</v>
      </c>
      <c r="C21" s="80" t="s">
        <v>82</v>
      </c>
      <c r="D21" s="34" t="s">
        <v>84</v>
      </c>
      <c r="E21" s="73" t="str">
        <f>IF(ISBLANK('1. Informations-générales'!F18),"",'1. Informations-générales'!F18)</f>
        <v/>
      </c>
      <c r="F21" s="41" t="str">
        <f>IF('1. Informations-générales'!F15="Oui","OK",IF('1. Informations-générales'!F18="","NOK","OK"))</f>
        <v>NOK</v>
      </c>
      <c r="G21" s="20"/>
      <c r="H21" s="33" t="s">
        <v>249</v>
      </c>
      <c r="I21" s="37" t="str">
        <f>IF(OR(AND('3. Critères de risques'!E85="Non",'3. Critères de risques'!E86&lt;&gt;"Individuel"),AND('3. Critères de risques'!E85="Oui",'3. Critères de risques'!E86="Individuel")),"NOK","OK")</f>
        <v>OK</v>
      </c>
      <c r="J21" s="94" t="s">
        <v>201</v>
      </c>
      <c r="K21" s="111"/>
      <c r="L21" s="111"/>
    </row>
    <row r="22" spans="2:12" ht="63.75" customHeight="1" x14ac:dyDescent="0.3">
      <c r="B22" s="33">
        <v>1</v>
      </c>
      <c r="C22" s="80" t="s">
        <v>235</v>
      </c>
      <c r="D22" s="34" t="s">
        <v>236</v>
      </c>
      <c r="E22" s="73" t="str">
        <f>IF(ISBLANK('1. Informations-générales'!F19),"",'1. Informations-générales'!F19)</f>
        <v/>
      </c>
      <c r="F22" s="41" t="str">
        <f>IF('1. Informations-générales'!F19="","NOK","OK")</f>
        <v>NOK</v>
      </c>
      <c r="G22" s="20"/>
      <c r="H22" s="33" t="s">
        <v>233</v>
      </c>
      <c r="I22" s="37" t="str">
        <f>IF(OR('1. Informations-générales'!$F$15="Oui",'1. Informations-générales'!$F$18="Oui"),IF('2. Informations-assiettes'!F17=IF('1. Informations-générales'!F14="Oui",
(0.5*'2. Informations-assiettes'!F11)+(0.5*'2. Informations-assiettes'!F12)+(0.5*'2. Informations-assiettes'!F13)+(0.5*'2. Informations-assiettes'!F14)+(0.5*'2. Informations-assiettes'!F15),
(0.5*'2. Informations-assiettes'!F11)+(0.5*'2. Informations-assiettes'!F12)+(0.5*'2. Informations-assiettes'!F13)+(0.5*'2. Informations-assiettes'!F14)+(0.5*'2. Informations-assiettes'!F15)+'2. Informations-assiettes'!F16),
"OK","NOK"),"OK")</f>
        <v>OK</v>
      </c>
      <c r="J22" s="94" t="s">
        <v>299</v>
      </c>
      <c r="K22" s="111"/>
      <c r="L22" s="111"/>
    </row>
    <row r="23" spans="2:12" ht="57.6" x14ac:dyDescent="0.3">
      <c r="B23" s="33">
        <v>1</v>
      </c>
      <c r="C23" s="80" t="s">
        <v>67</v>
      </c>
      <c r="D23" s="34" t="s">
        <v>50</v>
      </c>
      <c r="E23" s="71" t="str">
        <f>IF(ISBLANK('1. Informations-générales'!F20),"",'1. Informations-générales'!F20)</f>
        <v/>
      </c>
      <c r="F23" s="41" t="str">
        <f>IF('1. Informations-générales'!F20="","NOK","OK")</f>
        <v>NOK</v>
      </c>
      <c r="G23" s="20"/>
      <c r="H23" s="33" t="s">
        <v>234</v>
      </c>
      <c r="I23" s="37" t="str">
        <f>IF('1. Informations-générales'!$F$17="Oui",
IF('2. Informations-assiettes'!F26="Oui",
IF('2. Informations-assiettes'!F25=(0.7*'2. Informations-assiettes'!F22+0.7*'2. Informations-assiettes'!F23+0.8*'2. Informations-assiettes'!F24),"OK","NOK"),
IF('2. Informations-assiettes'!F26="Non",
IF('2. Informations-assiettes'!F25=0,
"OK",
"NOK"),
"NOK")),
"OK")</f>
        <v>OK</v>
      </c>
      <c r="J23" s="94" t="s">
        <v>298</v>
      </c>
      <c r="K23" s="111"/>
      <c r="L23" s="111"/>
    </row>
    <row r="24" spans="2:12" ht="44.25" customHeight="1" x14ac:dyDescent="0.3">
      <c r="B24" s="33">
        <v>1</v>
      </c>
      <c r="C24" s="80" t="s">
        <v>68</v>
      </c>
      <c r="D24" s="34" t="s">
        <v>51</v>
      </c>
      <c r="E24" s="71" t="str">
        <f>IF(ISBLANK('1. Informations-générales'!F21),"",'1. Informations-générales'!F21)</f>
        <v/>
      </c>
      <c r="F24" s="41" t="str">
        <f>IF('1. Informations-générales'!F21="","NOK","OK")</f>
        <v>NOK</v>
      </c>
      <c r="G24" s="20"/>
      <c r="H24" s="33" t="s">
        <v>145</v>
      </c>
      <c r="I24" s="37" t="str">
        <f>IF('3. Critères de risques'!E19=IF(AND('1. Informations-générales'!F19="Oui",'3. Critères de risques'!E15="Oui",'3. Critères de risques'!E16="Non"),"exempté",IF(OR('3. Critères de risques'!E17="",'3. Critères de risques'!E18=""),"absent",'3. Critères de risques'!E17/'3. Critères de risques'!E18)),"OK","NOK")</f>
        <v>OK</v>
      </c>
      <c r="J24" s="94" t="s">
        <v>253</v>
      </c>
    </row>
    <row r="25" spans="2:12" ht="75" customHeight="1" x14ac:dyDescent="0.3">
      <c r="B25" s="33">
        <v>1</v>
      </c>
      <c r="C25" s="80" t="s">
        <v>204</v>
      </c>
      <c r="D25" s="34" t="s">
        <v>205</v>
      </c>
      <c r="E25" s="71" t="str">
        <f>IF(ISBLANK('1. Informations-générales'!F22),"",'1. Informations-générales'!F22)</f>
        <v/>
      </c>
      <c r="F25" s="41" t="str">
        <f>IF('1. Informations-générales'!F22="","NOK","OK")</f>
        <v>NOK</v>
      </c>
      <c r="G25" s="20"/>
      <c r="H25" s="33" t="s">
        <v>152</v>
      </c>
      <c r="I25" s="37" t="str">
        <f>IF('3. Critères de risques'!E35=IF(OR(AND('1. Informations-générales'!F15="Oui",'3. Critères de risques'!$E29="Oui",'3. Critères de risques'!$E30="Non"),AND('1. Informations-générales'!$F$19="Oui",'3. Critères de risques'!$E31="Oui",'3. Critères de risques'!$E32="Non")),"exempté",IF(OR('3. Critères de risques'!$E33="",'3. Critères de risques'!$E34=""),"absent",'3. Critères de risques'!$E33/'3. Critères de risques'!$E34)),"OK","NOK")</f>
        <v>OK</v>
      </c>
      <c r="J25" s="94" t="s">
        <v>254</v>
      </c>
      <c r="K25" s="290"/>
      <c r="L25" s="290"/>
    </row>
    <row r="26" spans="2:12" ht="75" customHeight="1" x14ac:dyDescent="0.3">
      <c r="B26" s="33">
        <v>1</v>
      </c>
      <c r="C26" s="80" t="s">
        <v>207</v>
      </c>
      <c r="D26" s="34" t="s">
        <v>208</v>
      </c>
      <c r="E26" s="71" t="str">
        <f>IF(ISBLANK('1. Informations-générales'!F23),"",'1. Informations-générales'!F23)</f>
        <v/>
      </c>
      <c r="F26" s="41" t="str">
        <f>IF('1. Informations-générales'!F23="","NOK","OK")</f>
        <v>NOK</v>
      </c>
      <c r="G26" s="20"/>
      <c r="H26" s="33" t="s">
        <v>159</v>
      </c>
      <c r="I26" s="37" t="str">
        <f>IF('3. Critères de risques'!E53=IF(AND('1. Informations-générales'!F19="Oui",'3. Critères de risques'!E49="Oui",'3. Critères de risques'!E50="Non"),"exempté",IF(OR('3. Critères de risques'!E51="",'3. Critères de risques'!E52=""),"absent",'3. Critères de risques'!E51/'3. Critères de risques'!E52)),"OK","NOK")</f>
        <v>OK</v>
      </c>
      <c r="J26" s="94" t="s">
        <v>255</v>
      </c>
      <c r="K26" s="110"/>
      <c r="L26" s="110"/>
    </row>
    <row r="27" spans="2:12" ht="75" customHeight="1" x14ac:dyDescent="0.3">
      <c r="B27" s="33">
        <v>1</v>
      </c>
      <c r="C27" s="80" t="s">
        <v>209</v>
      </c>
      <c r="D27" s="34" t="s">
        <v>210</v>
      </c>
      <c r="E27" s="71" t="str">
        <f>IF(ISBLANK('1. Informations-générales'!F24),"",'1. Informations-générales'!F24)</f>
        <v/>
      </c>
      <c r="F27" s="41" t="str">
        <f>IF('1. Informations-générales'!F24="","NOK","OK")</f>
        <v>NOK</v>
      </c>
      <c r="G27" s="20"/>
      <c r="H27" s="33" t="s">
        <v>166</v>
      </c>
      <c r="I27" s="37" t="str">
        <f>IF('3. Critères de risques'!E67=IF(AND('1. Informations-générales'!F19="Oui",'3. Critères de risques'!E63="Oui",'3. Critères de risques'!E64="Non"),"exempté",IF(OR('3. Critères de risques'!E65="",'3. Critères de risques'!E66=""),"absent",'3. Critères de risques'!E65/'3. Critères de risques'!E66)),"OK","NOK")</f>
        <v>OK</v>
      </c>
      <c r="J27" s="94" t="s">
        <v>256</v>
      </c>
      <c r="K27" s="110"/>
      <c r="L27" s="110"/>
    </row>
    <row r="28" spans="2:12" ht="75" customHeight="1" x14ac:dyDescent="0.3">
      <c r="B28" s="33">
        <v>1</v>
      </c>
      <c r="C28" s="80" t="s">
        <v>211</v>
      </c>
      <c r="D28" s="34" t="s">
        <v>212</v>
      </c>
      <c r="E28" s="71" t="str">
        <f>IF(ISBLANK('1. Informations-générales'!F25),"",'1. Informations-générales'!F25)</f>
        <v/>
      </c>
      <c r="F28" s="41" t="str">
        <f>IF('1. Informations-générales'!F25="","NOK","OK")</f>
        <v>NOK</v>
      </c>
      <c r="G28" s="20"/>
      <c r="H28" s="33" t="s">
        <v>169</v>
      </c>
      <c r="I28" s="37" t="str">
        <f>IF('3. Critères de risques'!E77=IF(OR('3. Critères de risques'!E75="",'3. Critères de risques'!E76=""),"absent",'3. Critères de risques'!E75/'3. Critères de risques'!E76),"OK","NOK")</f>
        <v>OK</v>
      </c>
      <c r="J28" s="94" t="s">
        <v>232</v>
      </c>
      <c r="K28" s="110"/>
      <c r="L28" s="110"/>
    </row>
    <row r="29" spans="2:12" ht="75" customHeight="1" x14ac:dyDescent="0.3">
      <c r="B29" s="33">
        <v>1</v>
      </c>
      <c r="C29" s="80" t="s">
        <v>213</v>
      </c>
      <c r="D29" s="34" t="s">
        <v>214</v>
      </c>
      <c r="E29" s="71" t="str">
        <f>IF(ISBLANK('1. Informations-générales'!F26),"",'1. Informations-générales'!F26)</f>
        <v/>
      </c>
      <c r="F29" s="41" t="str">
        <f>IF('1. Informations-générales'!F26="","NOK","OK")</f>
        <v>NOK</v>
      </c>
      <c r="G29" s="20"/>
      <c r="H29" s="33" t="s">
        <v>176</v>
      </c>
      <c r="I29" s="37" t="str">
        <f>IF('3. Critères de risques'!E93=IF(AND('1. Informations-générales'!F19="Oui",'3. Critères de risques'!E89="Oui",'3. Critères de risques'!E90="Non"),"exempté",IF(OR('3. Critères de risques'!E91="",'3. Critères de risques'!E92=""),"absent",'3. Critères de risques'!E91/'3. Critères de risques'!E92)),"OK","NOK")</f>
        <v>OK</v>
      </c>
      <c r="J29" s="94" t="s">
        <v>340</v>
      </c>
      <c r="K29" s="110"/>
      <c r="L29" s="110"/>
    </row>
    <row r="30" spans="2:12" ht="75" customHeight="1" x14ac:dyDescent="0.3">
      <c r="B30" s="33">
        <v>1</v>
      </c>
      <c r="C30" s="80" t="s">
        <v>215</v>
      </c>
      <c r="D30" s="34" t="s">
        <v>216</v>
      </c>
      <c r="E30" s="71" t="str">
        <f>IF(ISBLANK('1. Informations-générales'!F27),"",'1. Informations-générales'!F27)</f>
        <v/>
      </c>
      <c r="F30" s="41" t="str">
        <f>IF('1. Informations-générales'!F27="","NOK","OK")</f>
        <v>NOK</v>
      </c>
      <c r="G30" s="20"/>
      <c r="H30" s="33" t="s">
        <v>181</v>
      </c>
      <c r="I30" s="37" t="str">
        <f>IF('3. Critères de risques'!E103=IF(OR('3. Critères de risques'!E99="",'3. Critères de risques'!E101=""),"absent",IF(OR('3. Critères de risques'!E100="",'3. Critères de risques'!E102=""),'3. Critères de risques'!E99/'3. Critères de risques'!E101,AVERAGE('3. Critères de risques'!E99/'3. Critères de risques'!E101,'3. Critères de risques'!E100/'3. Critères de risques'!E102))),"OK","NOK")</f>
        <v>OK</v>
      </c>
      <c r="J30" s="94" t="s">
        <v>341</v>
      </c>
      <c r="K30" s="110"/>
      <c r="L30" s="110"/>
    </row>
    <row r="31" spans="2:12" ht="75" customHeight="1" x14ac:dyDescent="0.3">
      <c r="B31" s="33">
        <v>1</v>
      </c>
      <c r="C31" s="80" t="s">
        <v>24</v>
      </c>
      <c r="D31" s="34" t="s">
        <v>110</v>
      </c>
      <c r="E31" s="74" t="str">
        <f>IF(ISBLANK('1. Informations-générales'!F28),"",'1. Informations-générales'!F28)</f>
        <v/>
      </c>
      <c r="F31" s="41" t="str">
        <f>IF('1. Informations-générales'!F28="","NOK","OK")</f>
        <v>NOK</v>
      </c>
      <c r="G31" s="20"/>
      <c r="H31" s="89" t="s">
        <v>294</v>
      </c>
      <c r="I31" s="37" t="str">
        <f>IF(AND('1. Informations-générales'!F14="Oui",'1. Informations-générales'!F19="Oui",OR('3. Critères de risques'!E15="",'3. Critères de risques'!E31="",'3. Critères de risques'!E49="",'3. Critères de risques'!E63="",'3. Critères de risques'!E89="")),"NOK","OK")</f>
        <v>OK</v>
      </c>
      <c r="J31" s="94" t="s">
        <v>297</v>
      </c>
      <c r="K31" s="110"/>
      <c r="L31" s="110"/>
    </row>
    <row r="32" spans="2:12" ht="58.5" customHeight="1" x14ac:dyDescent="0.3">
      <c r="B32" s="292" t="str">
        <f>'2. Informations-assiettes'!B4:F4</f>
        <v>2. Informations pour les calculs d'assiettes pour les mécanismes des titres et cautions
Données arrêtées au 31/12/2025</v>
      </c>
      <c r="C32" s="293"/>
      <c r="D32" s="293"/>
      <c r="E32" s="293"/>
      <c r="F32" s="294"/>
      <c r="G32" s="31"/>
      <c r="H32" s="89" t="s">
        <v>295</v>
      </c>
      <c r="I32" s="37" t="str">
        <f>IF(AND('1. Informations-générales'!F15="Oui",'1. Informations-générales'!F19="Oui",'3. Critères de risques'!E31=""),"NOK","OK")</f>
        <v>OK</v>
      </c>
      <c r="J32" s="94" t="s">
        <v>296</v>
      </c>
      <c r="K32" s="290"/>
      <c r="L32" s="290"/>
    </row>
    <row r="33" spans="2:12" ht="28.8" x14ac:dyDescent="0.3">
      <c r="B33" s="33">
        <v>2</v>
      </c>
      <c r="C33" s="80" t="s">
        <v>55</v>
      </c>
      <c r="D33" s="34" t="s">
        <v>122</v>
      </c>
      <c r="E33" s="71" t="str">
        <f>IF(ISBLANK('2. Informations-assiettes'!F11),"",'2. Informations-assiettes'!F11)</f>
        <v/>
      </c>
      <c r="F33" s="41" t="str">
        <f>IF(AND(OR('1. Informations-générales'!$F$15="Oui",'1. Informations-générales'!$F$18="Oui"),'2. Informations-assiettes'!F11=""),"NOK","OK")</f>
        <v>OK</v>
      </c>
      <c r="G33" s="31"/>
      <c r="H33" s="89" t="s">
        <v>300</v>
      </c>
      <c r="I33" s="37" t="str">
        <f>IF(AND('1. Informations-générales'!F15="Oui",'1. Informations-générales'!F16="Non",'2. Informations-assiettes'!F17&lt;&gt;0,'3. Critères de risques'!E36&lt;&gt;56%),"NOK","OK")</f>
        <v>OK</v>
      </c>
      <c r="J33" s="94" t="s">
        <v>324</v>
      </c>
      <c r="K33" s="110"/>
      <c r="L33" s="110"/>
    </row>
    <row r="34" spans="2:12" ht="72" x14ac:dyDescent="0.3">
      <c r="B34" s="33">
        <v>2</v>
      </c>
      <c r="C34" s="80" t="s">
        <v>56</v>
      </c>
      <c r="D34" s="34" t="s">
        <v>121</v>
      </c>
      <c r="E34" s="71" t="str">
        <f>IF(ISBLANK('2. Informations-assiettes'!F12),"",'2. Informations-assiettes'!F12)</f>
        <v/>
      </c>
      <c r="F34" s="41" t="str">
        <f>IF(AND(OR('1. Informations-générales'!$F$15="Oui",'1. Informations-générales'!$F$18="Oui"),'2. Informations-assiettes'!F12=""),"NOK","OK")</f>
        <v>OK</v>
      </c>
      <c r="G34" s="31"/>
      <c r="H34" s="89" t="s">
        <v>182</v>
      </c>
      <c r="I34" s="36" t="str">
        <f>IF(AND('1. Informations-générales'!$F$14="Oui",'3. Critères de risques'!E113=0),"NOK","OK")</f>
        <v>OK</v>
      </c>
      <c r="J34" s="102" t="s">
        <v>337</v>
      </c>
      <c r="K34" s="110"/>
      <c r="L34" s="110"/>
    </row>
    <row r="35" spans="2:12" ht="28.8" x14ac:dyDescent="0.3">
      <c r="B35" s="33">
        <v>2</v>
      </c>
      <c r="C35" s="80" t="s">
        <v>57</v>
      </c>
      <c r="D35" s="34" t="s">
        <v>120</v>
      </c>
      <c r="E35" s="71" t="str">
        <f>IF(ISBLANK('2. Informations-assiettes'!F13),"",'2. Informations-assiettes'!F13)</f>
        <v/>
      </c>
      <c r="F35" s="41" t="str">
        <f>IF(AND(OR('1. Informations-générales'!$F$15="Oui",'1. Informations-générales'!$F$18="Oui"),'2. Informations-assiettes'!F13=""),"NOK","OK")</f>
        <v>OK</v>
      </c>
      <c r="G35" s="31"/>
      <c r="H35" s="39" t="s">
        <v>338</v>
      </c>
      <c r="I35" s="36" t="str">
        <f>IF('3. Critères de risques'!E37=IF('3. Critères de risques'!E35="exempté","exempté",IF(OR('3. Critères de risques'!E35="absent",'3. Critères de risques'!E36=""),"absent",'3. Critères de risques'!E35/'3. Critères de risques'!E36)),"OK","NOK")</f>
        <v>OK</v>
      </c>
      <c r="J35" s="94" t="s">
        <v>339</v>
      </c>
      <c r="K35" s="110"/>
      <c r="L35" s="110"/>
    </row>
    <row r="36" spans="2:12" ht="49.5" customHeight="1" x14ac:dyDescent="0.3">
      <c r="B36" s="33">
        <v>2</v>
      </c>
      <c r="C36" s="80" t="s">
        <v>58</v>
      </c>
      <c r="D36" s="34" t="s">
        <v>119</v>
      </c>
      <c r="E36" s="71" t="str">
        <f>IF(ISBLANK('2. Informations-assiettes'!F14),"",'2. Informations-assiettes'!F14)</f>
        <v/>
      </c>
      <c r="F36" s="41" t="str">
        <f>IF(AND(OR('1. Informations-générales'!$F$15="Oui",'1. Informations-générales'!$F$18="Oui"),'2. Informations-assiettes'!F14=""),"NOK","OK")</f>
        <v>OK</v>
      </c>
      <c r="G36" s="31"/>
      <c r="H36" s="33" t="s">
        <v>345</v>
      </c>
      <c r="I36" s="33" t="str">
        <f>IF(AND('1. Informations-générales'!F16="Oui",'1. Informations-générales'!F17="Non",'1. Informations-générales'!F15="Non"),"NOK","OK")</f>
        <v>OK</v>
      </c>
      <c r="J36" s="54" t="s">
        <v>346</v>
      </c>
      <c r="K36" s="110"/>
      <c r="L36" s="110"/>
    </row>
    <row r="37" spans="2:12" ht="28.8" x14ac:dyDescent="0.3">
      <c r="B37" s="33">
        <v>2</v>
      </c>
      <c r="C37" s="80" t="s">
        <v>59</v>
      </c>
      <c r="D37" s="34" t="s">
        <v>118</v>
      </c>
      <c r="E37" s="71" t="str">
        <f>IF(ISBLANK('2. Informations-assiettes'!F15),"",'2. Informations-assiettes'!F15)</f>
        <v/>
      </c>
      <c r="F37" s="41" t="str">
        <f>IF(AND(OR('1. Informations-générales'!$F$15="Oui",'1. Informations-générales'!$F$18="Oui"),'2. Informations-assiettes'!F15=""),"NOK","OK")</f>
        <v>OK</v>
      </c>
      <c r="G37" s="31"/>
      <c r="H37" s="33" t="s">
        <v>60</v>
      </c>
      <c r="I37" s="37" t="str">
        <f>IF(AND('1. Informations-générales'!F14="Oui",'2. Informations-assiettes'!F16&lt;&gt;0),"NOK","OK")</f>
        <v>OK</v>
      </c>
      <c r="J37" s="102" t="s">
        <v>347</v>
      </c>
      <c r="K37" s="110"/>
      <c r="L37" s="110"/>
    </row>
    <row r="38" spans="2:12" ht="15.75" customHeight="1" x14ac:dyDescent="0.3">
      <c r="B38" s="33">
        <v>2</v>
      </c>
      <c r="C38" s="80" t="s">
        <v>60</v>
      </c>
      <c r="D38" s="34" t="s">
        <v>117</v>
      </c>
      <c r="E38" s="71" t="str">
        <f>IF(ISBLANK('2. Informations-assiettes'!F16),"",'2. Informations-assiettes'!F16)</f>
        <v/>
      </c>
      <c r="F38" s="41" t="str">
        <f>IF(AND(OR('1. Informations-générales'!$F$15="Oui",'1. Informations-générales'!$F$18="Oui"),'2. Informations-assiettes'!F16=""),"NOK","OK")</f>
        <v>OK</v>
      </c>
      <c r="G38" s="31"/>
      <c r="H38" s="70"/>
      <c r="I38" s="75"/>
      <c r="J38" s="76"/>
      <c r="K38" s="110"/>
      <c r="L38" s="110"/>
    </row>
    <row r="39" spans="2:12" x14ac:dyDescent="0.3">
      <c r="B39" s="33">
        <v>2</v>
      </c>
      <c r="C39" s="80" t="s">
        <v>62</v>
      </c>
      <c r="D39" s="34" t="s">
        <v>114</v>
      </c>
      <c r="E39" s="71" t="str">
        <f>IF(ISBLANK('2. Informations-assiettes'!F22),"",'2. Informations-assiettes'!F22)</f>
        <v/>
      </c>
      <c r="F39" s="41" t="str">
        <f>IF(AND('1. Informations-générales'!$F$17="Oui",'2. Informations-assiettes'!F22=""),"NOK","OK")</f>
        <v>OK</v>
      </c>
      <c r="G39" s="31"/>
      <c r="H39" s="70"/>
      <c r="I39" s="75"/>
      <c r="J39" s="76"/>
      <c r="K39" s="110"/>
      <c r="L39" s="110"/>
    </row>
    <row r="40" spans="2:12" x14ac:dyDescent="0.3">
      <c r="B40" s="33">
        <v>2</v>
      </c>
      <c r="C40" s="80" t="s">
        <v>63</v>
      </c>
      <c r="D40" s="34" t="s">
        <v>113</v>
      </c>
      <c r="E40" s="71" t="str">
        <f>IF(ISBLANK('2. Informations-assiettes'!F23),"",'2. Informations-assiettes'!F23)</f>
        <v/>
      </c>
      <c r="F40" s="41" t="str">
        <f>IF(AND('1. Informations-générales'!$F$17="Oui",'2. Informations-assiettes'!F23=""),"NOK","OK")</f>
        <v>OK</v>
      </c>
      <c r="G40" s="31"/>
      <c r="K40" s="110"/>
      <c r="L40" s="110"/>
    </row>
    <row r="41" spans="2:12" x14ac:dyDescent="0.3">
      <c r="B41" s="33">
        <v>2</v>
      </c>
      <c r="C41" s="80" t="s">
        <v>64</v>
      </c>
      <c r="D41" s="34" t="s">
        <v>112</v>
      </c>
      <c r="E41" s="71" t="str">
        <f>IF(ISBLANK('2. Informations-assiettes'!F24),"",'2. Informations-assiettes'!F24)</f>
        <v/>
      </c>
      <c r="F41" s="41" t="str">
        <f>IF(AND('1. Informations-générales'!$F$17="Oui",'2. Informations-assiettes'!F24=""),"NOK","OK")</f>
        <v>OK</v>
      </c>
      <c r="G41" s="31"/>
      <c r="K41" s="110"/>
      <c r="L41" s="110"/>
    </row>
    <row r="42" spans="2:12" ht="28.8" x14ac:dyDescent="0.3">
      <c r="B42" s="33">
        <v>2</v>
      </c>
      <c r="C42" s="80" t="s">
        <v>138</v>
      </c>
      <c r="D42" s="34" t="s">
        <v>231</v>
      </c>
      <c r="E42" s="77" t="str">
        <f>IF(ISBLANK('2. Informations-assiettes'!F26),"",'2. Informations-assiettes'!F26)</f>
        <v/>
      </c>
      <c r="F42" s="41" t="str">
        <f>IF(AND('1. Informations-générales'!$F$17="Oui",'2. Informations-assiettes'!F26=""),"NOK","OK")</f>
        <v>OK</v>
      </c>
      <c r="G42" s="31"/>
      <c r="K42" s="110"/>
      <c r="L42" s="110"/>
    </row>
    <row r="43" spans="2:12" ht="95.25" customHeight="1" x14ac:dyDescent="0.3">
      <c r="B43" s="292" t="str">
        <f>'3. Critères de risques'!B3:E3</f>
        <v>3. Informations pour les indicateurs de risque - A déclarer pour le mécanisme concerné si l'assiette déclarée n'est pas nulle
Données arrêtées au 31/12/2025</v>
      </c>
      <c r="C43" s="293"/>
      <c r="D43" s="293"/>
      <c r="E43" s="293"/>
      <c r="F43" s="294"/>
      <c r="G43" s="31"/>
      <c r="K43" s="110"/>
      <c r="L43" s="110"/>
    </row>
    <row r="44" spans="2:12" ht="28.8" x14ac:dyDescent="0.3">
      <c r="B44" s="33">
        <v>3</v>
      </c>
      <c r="C44" s="80" t="str">
        <f>'3. Critères de risques'!B11</f>
        <v>3A1</v>
      </c>
      <c r="D44" s="34" t="str">
        <f>'3. Critères de risques'!C11</f>
        <v>L’ACPR ou la BCE ont-elles accordé à l’établissement une dérogation quant à l’application de l’indicateur de risque de ratio de levier au niveau individuel ?</v>
      </c>
      <c r="E44" s="77" t="str">
        <f>IF(ISBLANK('3. Critères de risques'!E11),"",'3. Critères de risques'!E11)</f>
        <v/>
      </c>
      <c r="F44" s="41" t="str">
        <f>IF(AND('1. Informations-générales'!$F$14="Oui",'3. Critères de risques'!$E11=""),IF('3. Critères de risques'!$E$19="exempté","OK","NOK"),"OK")</f>
        <v>OK</v>
      </c>
      <c r="G44" s="53"/>
      <c r="I44" s="28"/>
      <c r="J44" s="21"/>
    </row>
    <row r="45" spans="2:12" x14ac:dyDescent="0.3">
      <c r="B45" s="33">
        <v>3</v>
      </c>
      <c r="C45" s="80" t="str">
        <f>'3. Critères de risques'!B12</f>
        <v>3A2</v>
      </c>
      <c r="D45" s="34" t="str">
        <f>'3. Critères de risques'!C12</f>
        <v>Niveau de déclaration de l’indicateur de risque de ratio de levier</v>
      </c>
      <c r="E45" s="35" t="str">
        <f>IF(ISBLANK('3. Critères de risques'!E12),"", '3. Critères de risques'!E12)</f>
        <v/>
      </c>
      <c r="F45" s="41" t="str">
        <f>IF(AND('1. Informations-générales'!$F$14="Oui",'3. Critères de risques'!$E12=""),IF('3. Critères de risques'!$E$19="exempté","OK","NOK"),"OK")</f>
        <v>OK</v>
      </c>
      <c r="G45" s="53"/>
      <c r="I45" s="38"/>
      <c r="J45" s="22"/>
    </row>
    <row r="46" spans="2:12" x14ac:dyDescent="0.3">
      <c r="B46" s="33">
        <v>3</v>
      </c>
      <c r="C46" s="80" t="str">
        <f>'3. Critères de risques'!B13</f>
        <v>3A3</v>
      </c>
      <c r="D46" s="34" t="str">
        <f>'3. Critères de risques'!C13</f>
        <v>Nom de l’établissement consolidant (uniquement en cas de dérogation, cf. 3A1)</v>
      </c>
      <c r="E46" s="35" t="str">
        <f>IF(ISBLANK('3. Critères de risques'!E13),"", '3. Critères de risques'!E13)</f>
        <v/>
      </c>
      <c r="F46" s="41" t="str">
        <f>IF(AND('1. Informations-générales'!$F$14="Oui",'3. Critères de risques'!$E11="Oui",'3. Critères de risques'!$E13=""),IF('3. Critères de risques'!$E$19="exempté","OK","NOK"),"OK")</f>
        <v>OK</v>
      </c>
      <c r="G46" s="20"/>
    </row>
    <row r="47" spans="2:12" ht="28.8" x14ac:dyDescent="0.3">
      <c r="B47" s="33">
        <v>3</v>
      </c>
      <c r="C47" s="80" t="str">
        <f>'3. Critères de risques'!B14</f>
        <v>3A4</v>
      </c>
      <c r="D47" s="34" t="str">
        <f>'3. Critères de risques'!C14</f>
        <v>Code d'identification bancaire (CIB) de l’établissement-mère (uniquement en cas de dérogation, cf. 3A1)</v>
      </c>
      <c r="E47" s="35" t="str">
        <f>IF(ISBLANK('3. Critères de risques'!E14),"", '3. Critères de risques'!E14)</f>
        <v/>
      </c>
      <c r="F47" s="41" t="str">
        <f>IF(AND('1. Informations-générales'!$F$14="Oui",'3. Critères de risques'!$E11="Oui",'3. Critères de risques'!$E14=""),IF('3. Critères de risques'!$E$19="exempté","OK","NOK"),"OK")</f>
        <v>OK</v>
      </c>
      <c r="G47" s="20"/>
    </row>
    <row r="48" spans="2:12" ht="28.8" x14ac:dyDescent="0.3">
      <c r="B48" s="33">
        <v>3</v>
      </c>
      <c r="C48" s="80" t="str">
        <f>'3. Critères de risques'!B15</f>
        <v>3A15</v>
      </c>
      <c r="D48" s="34" t="str">
        <f>'3. Critères de risques'!C15</f>
        <v>Pour une succursale d’EC, l’ACPR vous a-t-elle accordé une exemption de remise d'état prudentiel  ?</v>
      </c>
      <c r="E48" s="35" t="str">
        <f>IF(ISBLANK('3. Critères de risques'!E15),"", '3. Critères de risques'!E15)</f>
        <v/>
      </c>
      <c r="F48" s="41" t="str">
        <f>IF(AND('1. Informations-générales'!$F$14="Oui",'1. Informations-générales'!$F$19="Oui",'3. Critères de risques'!$E15=""),"NOK","OK")</f>
        <v>OK</v>
      </c>
      <c r="G48" s="20"/>
    </row>
    <row r="49" spans="2:10" ht="28.8" x14ac:dyDescent="0.3">
      <c r="B49" s="33">
        <v>3</v>
      </c>
      <c r="C49" s="80" t="str">
        <f>'3. Critères de risques'!B16</f>
        <v>3A16</v>
      </c>
      <c r="D49" s="34" t="str">
        <f>'3. Critères de risques'!C16</f>
        <v>Si oui à la question ligne 3A15, disposez-vous des données correspondantes de votre siège social à déclarer ?</v>
      </c>
      <c r="E49" s="35" t="str">
        <f>IF(ISBLANK('3. Critères de risques'!E16),"", '3. Critères de risques'!E16)</f>
        <v/>
      </c>
      <c r="F49" s="41" t="str">
        <f>IF(AND('1. Informations-générales'!$F$14="Oui",'1. Informations-générales'!$F$19="Oui",'3. Critères de risques'!$E15="Oui",'3. Critères de risques'!$E16=""),"NOK","OK")</f>
        <v>OK</v>
      </c>
      <c r="G49" s="20"/>
    </row>
    <row r="50" spans="2:10" ht="28.8" x14ac:dyDescent="0.3">
      <c r="B50" s="33">
        <v>3</v>
      </c>
      <c r="C50" s="80" t="str">
        <f>'3. Critères de risques'!B17</f>
        <v>3A5</v>
      </c>
      <c r="D50" s="34" t="str">
        <f>'3. Critères de risques'!C17</f>
        <v>Fonds propres au sens du ratio de levier au niveau de déclaration sélectionné ci-dessus  (en euros)</v>
      </c>
      <c r="E50" s="35" t="str">
        <f>IF(ISBLANK('3. Critères de risques'!E17),"", '3. Critères de risques'!E17)</f>
        <v/>
      </c>
      <c r="F50" s="41" t="str">
        <f>IF(AND('1. Informations-générales'!$F$14="Oui",'3. Critères de risques'!$E17=""),IF('3. Critères de risques'!$E$19="exempté","OK","NOK"),"OK")</f>
        <v>OK</v>
      </c>
    </row>
    <row r="51" spans="2:10" ht="28.8" x14ac:dyDescent="0.3">
      <c r="B51" s="33">
        <v>3</v>
      </c>
      <c r="C51" s="80" t="str">
        <f>'3. Critères de risques'!B18</f>
        <v>3A6</v>
      </c>
      <c r="D51" s="34" t="str">
        <f>'3. Critères de risques'!C18</f>
        <v>Total des expositions au sens du ratio de levier au niveau de déclaration sélectionné ci-dessus  (en euros)</v>
      </c>
      <c r="E51" s="35" t="str">
        <f>IF(ISBLANK('3. Critères de risques'!E18),"", '3. Critères de risques'!E18)</f>
        <v/>
      </c>
      <c r="F51" s="41" t="str">
        <f>IF(AND('1. Informations-générales'!$F$14="Oui",'3. Critères de risques'!$E18=""),IF('3. Critères de risques'!$E$19="exempté","OK","NOK"),"OK")</f>
        <v>OK</v>
      </c>
      <c r="G51" s="20"/>
    </row>
    <row r="52" spans="2:10" ht="46.5" customHeight="1" x14ac:dyDescent="0.3">
      <c r="B52" s="33">
        <v>3</v>
      </c>
      <c r="C52" s="91" t="str">
        <f>'3. Critères de risques'!B25</f>
        <v>3A8</v>
      </c>
      <c r="D52" s="34" t="str">
        <f>'3. Critères de risques'!C25</f>
        <v>L’ACPR ou la BCE ont-elles accordé à l’établissement une dérogation quant à l’application de l’indicateur de risque du ratio de solvabilité au niveau individuel ? (Article 7 CRR)</v>
      </c>
      <c r="E52" s="35" t="str">
        <f>IF(ISBLANK('3. Critères de risques'!E25),"", '3. Critères de risques'!E25)</f>
        <v/>
      </c>
      <c r="F52" s="41" t="str">
        <f>IF(AND(OR(AND('1. Informations-générales'!F15="Oui",'2. Informations-assiettes'!F17&lt;&gt;0),AND('1. Informations-générales'!F15="Non",'1. Informations-générales'!F16="Oui",'2. Informations-assiettes'!F25&lt;&gt;0)),
'3. Critères de risques'!$E25="",'3. Critères de risques'!$E$35&lt;&gt;"exempté"),"NOK","OK")</f>
        <v>OK</v>
      </c>
      <c r="G52" s="53"/>
    </row>
    <row r="53" spans="2:10" ht="48" customHeight="1" x14ac:dyDescent="0.3">
      <c r="B53" s="33">
        <v>3</v>
      </c>
      <c r="C53" s="91" t="str">
        <f>'3. Critères de risques'!B26</f>
        <v>3A9</v>
      </c>
      <c r="D53" s="34" t="str">
        <f>'3. Critères de risques'!C26</f>
        <v>Niveau de déclaration de l’indicateur de risque du ratio de couverture de l'exigence de CET1</v>
      </c>
      <c r="E53" s="35" t="str">
        <f>IF(ISBLANK('3. Critères de risques'!E26),"", '3. Critères de risques'!E26)</f>
        <v/>
      </c>
      <c r="F53" s="41" t="str">
        <f>IF(AND(OR(AND('1. Informations-générales'!F15="Oui",'2. Informations-assiettes'!F17&lt;&gt;0),AND('1. Informations-générales'!F15="Non",'1. Informations-générales'!F16="Oui",'2. Informations-assiettes'!F25&lt;&gt;0)),'3. Critères de risques'!$E26="",'3. Critères de risques'!$E$35&lt;&gt;"exempté"),"NOK","OK")</f>
        <v>OK</v>
      </c>
      <c r="G53" s="53"/>
    </row>
    <row r="54" spans="2:10" ht="30" customHeight="1" x14ac:dyDescent="0.3">
      <c r="B54" s="33">
        <v>3</v>
      </c>
      <c r="C54" s="91" t="str">
        <f>'3. Critères de risques'!B27</f>
        <v>3A10</v>
      </c>
      <c r="D54" s="34" t="str">
        <f>'3. Critères de risques'!C27</f>
        <v>Nom de l’établissement consolidant (uniquement en cas de dérogation, cf. 3A8)</v>
      </c>
      <c r="E54" s="35" t="str">
        <f>IF(ISBLANK('3. Critères de risques'!E27),"", '3. Critères de risques'!E27)</f>
        <v/>
      </c>
      <c r="F54" s="41" t="str">
        <f>IF(AND(OR(AND('1. Informations-générales'!F15="Oui",'2. Informations-assiettes'!F17&lt;&gt;0),AND('1. Informations-générales'!F15="Non",'1. Informations-générales'!F16="Oui",'2. Informations-assiettes'!F25&lt;&gt;0)),'3. Critères de risques'!$E$25="Oui",'3. Critères de risques'!$E27="",'3. Critères de risques'!$E$35&lt;&gt;"exempté"),"NOK","OK")</f>
        <v>OK</v>
      </c>
      <c r="G54" s="20"/>
    </row>
    <row r="55" spans="2:10" ht="28.8" x14ac:dyDescent="0.3">
      <c r="B55" s="33">
        <v>3</v>
      </c>
      <c r="C55" s="91" t="str">
        <f>'3. Critères de risques'!B28</f>
        <v>3A11</v>
      </c>
      <c r="D55" s="34" t="str">
        <f>'3. Critères de risques'!C28</f>
        <v>Code d'identification bancaire (CIB) de l’établissement consolidant (uniquement en cas de dérogation, cf. 3A8)</v>
      </c>
      <c r="E55" s="35" t="str">
        <f>IF(ISBLANK('3. Critères de risques'!E28),"", '3. Critères de risques'!E28)</f>
        <v/>
      </c>
      <c r="F55" s="41" t="str">
        <f>IF(AND(OR(AND('1. Informations-générales'!F15="Oui",'2. Informations-assiettes'!F17&lt;&gt;0),AND('1. Informations-générales'!F15="Non",'1. Informations-générales'!F16="Oui",'2. Informations-assiettes'!F25&lt;&gt;0)),'3. Critères de risques'!$E$25="Oui",'3. Critères de risques'!$E28="",'3. Critères de risques'!$E$35&lt;&gt;"exempté"),"NOK","OK")</f>
        <v>OK</v>
      </c>
      <c r="G55" s="20"/>
    </row>
    <row r="56" spans="2:10" ht="28.8" x14ac:dyDescent="0.3">
      <c r="B56" s="33">
        <v>3</v>
      </c>
      <c r="C56" s="91" t="str">
        <f>'3. Critères de risques'!B29</f>
        <v>3A17</v>
      </c>
      <c r="D56" s="34" t="str">
        <f>'3. Critères de risques'!C29</f>
        <v>Pour une entreprise d’investissement (type 2 = oui à l'onglet 1.Informations générales), l’ACPR vous-a-t-elle accordé une exemption ?</v>
      </c>
      <c r="E56" s="35" t="str">
        <f>IF(ISBLANK('3. Critères de risques'!E29),"", '3. Critères de risques'!E29)</f>
        <v/>
      </c>
      <c r="F56" s="41" t="str">
        <f>IF(AND('1. Informations-générales'!$F$15="Oui",'1. Informations-générales'!$F$19&lt;&gt;"Oui",'3. Critères de risques'!$E29=""),"NOK","OK")</f>
        <v>OK</v>
      </c>
      <c r="G56" s="20"/>
    </row>
    <row r="57" spans="2:10" ht="28.8" x14ac:dyDescent="0.3">
      <c r="B57" s="33">
        <v>3</v>
      </c>
      <c r="C57" s="91" t="str">
        <f>'3. Critères de risques'!B30</f>
        <v>3A18</v>
      </c>
      <c r="D57" s="34" t="str">
        <f>'3. Critères de risques'!C30</f>
        <v>Si oui à la question 3A17, déposez-vous tout de même auprès de l’ACPR des états prudentiels permettant de calculer ce ratio ?</v>
      </c>
      <c r="E57" s="35" t="str">
        <f>IF(ISBLANK('3. Critères de risques'!E30),"", '3. Critères de risques'!E30)</f>
        <v/>
      </c>
      <c r="F57" s="41" t="str">
        <f>IF(AND(OR(AND('1. Informations-générales'!F15="Oui",'1. Informations-générales'!$F$19&lt;&gt;"Oui",'2. Informations-assiettes'!F17&lt;&gt;0),AND('1. Informations-générales'!F15="Non",'1. Informations-générales'!F16="Oui",'2. Informations-assiettes'!F25&lt;&gt;0)),'3. Critères de risques'!$E29="Oui",'3. Critères de risques'!$E30=""),"NOK","OK")</f>
        <v>OK</v>
      </c>
      <c r="G57" s="20"/>
    </row>
    <row r="58" spans="2:10" x14ac:dyDescent="0.3">
      <c r="B58" s="33">
        <v>3</v>
      </c>
      <c r="C58" s="91" t="str">
        <f>'3. Critères de risques'!B31</f>
        <v>3A19</v>
      </c>
      <c r="D58" s="92" t="str">
        <f>'3. Critères de risques'!C31</f>
        <v>Pour une succursale d’EC ou d’EI, l’ACPR vous a-t-elle accordé une exemption ?</v>
      </c>
      <c r="E58" s="35" t="str">
        <f>IF(ISBLANK('3. Critères de risques'!E31),"", '3. Critères de risques'!E31)</f>
        <v/>
      </c>
      <c r="F58" s="41" t="str">
        <f>IF(AND('1. Informations-générales'!F15="Oui",'1. Informations-générales'!$F$19="Oui",'2. Informations-assiettes'!F17&lt;&gt;0,'3. Critères de risques'!$E31=""),"NOK","OK")</f>
        <v>OK</v>
      </c>
      <c r="G58" s="20"/>
    </row>
    <row r="59" spans="2:10" ht="28.8" x14ac:dyDescent="0.3">
      <c r="B59" s="33">
        <v>3</v>
      </c>
      <c r="C59" s="91" t="str">
        <f>'3. Critères de risques'!B32</f>
        <v>3A20</v>
      </c>
      <c r="D59" s="92" t="str">
        <f>'3. Critères de risques'!C32</f>
        <v>Si oui à la question 3A19, disposez-vous des données correspondantes de votre siège social ?</v>
      </c>
      <c r="E59" s="35" t="str">
        <f>IF(ISBLANK('3. Critères de risques'!E32),"", '3. Critères de risques'!E32)</f>
        <v/>
      </c>
      <c r="F59" s="41" t="str">
        <f>IF(AND('1. Informations-générales'!F15="Oui",'1. Informations-générales'!$F$19="Oui",'2. Informations-assiettes'!F17&lt;&gt;0,'3. Critères de risques'!$E31="Oui",'3. Critères de risques'!$E32=""),"NOK","OK")</f>
        <v>OK</v>
      </c>
      <c r="G59" s="20"/>
    </row>
    <row r="60" spans="2:10" x14ac:dyDescent="0.3">
      <c r="B60" s="33">
        <v>3</v>
      </c>
      <c r="C60" s="91" t="str">
        <f>'3. Critères de risques'!B33</f>
        <v>3A12</v>
      </c>
      <c r="D60" s="92" t="str">
        <f>'3. Critères de risques'!C33</f>
        <v xml:space="preserve">Fonds propres CET1, au niveau de déclaration sélectionné ci-dessus </v>
      </c>
      <c r="E60" s="35" t="str">
        <f>IF(ISBLANK('3. Critères de risques'!E33),"", '3. Critères de risques'!E33)</f>
        <v/>
      </c>
      <c r="F60" s="41" t="str">
        <f>IF(AND(OR(AND('1. Informations-générales'!F15="Oui",'2. Informations-assiettes'!F17&lt;&gt;0),AND('1. Informations-générales'!F15="Non",'1. Informations-générales'!F16="Oui",'2. Informations-assiettes'!F25&lt;&gt;0)),'3. Critères de risques'!$E33="",'3. Critères de risques'!$E$35&lt;&gt;"exempté"),"NOK","OK")</f>
        <v>OK</v>
      </c>
      <c r="H60" s="28"/>
      <c r="I60" s="28"/>
      <c r="J60"/>
    </row>
    <row r="61" spans="2:10" ht="63" customHeight="1" x14ac:dyDescent="0.3">
      <c r="B61" s="33">
        <v>3</v>
      </c>
      <c r="C61" s="91" t="str">
        <f>'3. Critères de risques'!B34</f>
        <v>3A13</v>
      </c>
      <c r="D61" s="92" t="str">
        <f>'3. Critères de risques'!C34</f>
        <v xml:space="preserve">Exposition au risque totale pour un EC ou exigence de fonds propres calculée pour l'EI conformément à l'article 11 d'IFR, au niveau de déclaration sélectionné ci-dessus </v>
      </c>
      <c r="E61" s="35" t="str">
        <f>IF(ISBLANK('3. Critères de risques'!E34),"", '3. Critères de risques'!E34)</f>
        <v/>
      </c>
      <c r="F61" s="41" t="str">
        <f>IF(AND(OR(AND('1. Informations-générales'!F15="Oui",'2. Informations-assiettes'!F17&lt;&gt;0),AND('1. Informations-générales'!F15="Non",'1. Informations-générales'!F16="Oui",'2. Informations-assiettes'!F25&lt;&gt;0)),'3. Critères de risques'!$E34="",'3. Critères de risques'!$E$35&lt;&gt;"exempté"),"NOK","OK")</f>
        <v>OK</v>
      </c>
      <c r="G61" s="20"/>
    </row>
    <row r="62" spans="2:10" ht="33.75" customHeight="1" x14ac:dyDescent="0.3">
      <c r="B62" s="39">
        <v>3</v>
      </c>
      <c r="C62" s="36" t="str">
        <f>'3. Critères de risques'!B36</f>
        <v>3A21</v>
      </c>
      <c r="D62" s="103" t="str">
        <f>'3. Critères de risques'!C36</f>
        <v>Exigence de CET1, au niveau de déclaration sélectionné ci-dessus,</v>
      </c>
      <c r="E62" s="35"/>
      <c r="F62" s="41" t="str">
        <f>IF(AND(OR(AND('1. Informations-générales'!F15="Oui",'2. Informations-assiettes'!F17&lt;&gt;0),AND('1. Informations-générales'!F15="Non",'1. Informations-générales'!F16="Oui",'2. Informations-assiettes'!F25&lt;&gt;0)),'3. Critères de risques'!$E36="",'3. Critères de risques'!$E$35&lt;&gt;"exempté"),"NOK","OK")</f>
        <v>OK</v>
      </c>
      <c r="G62" s="20"/>
    </row>
    <row r="63" spans="2:10" ht="28.8" x14ac:dyDescent="0.3">
      <c r="B63" s="33">
        <v>3</v>
      </c>
      <c r="C63" s="91" t="str">
        <f>'3. Critères de risques'!B45</f>
        <v>3B1</v>
      </c>
      <c r="D63" s="91" t="str">
        <f>'3. Critères de risques'!C45</f>
        <v>L’ACPR ou la BCE ont-elles accordé à l’établissement une dérogation quant au suivi de la liquidité (LCR) au niveau individuel ? (Article 8 CRR)</v>
      </c>
      <c r="E63" s="35" t="str">
        <f>IF(ISBLANK('3. Critères de risques'!E45),"", '3. Critères de risques'!E45)</f>
        <v/>
      </c>
      <c r="F63" s="41" t="str">
        <f>IF(AND('1. Informations-générales'!$F$14="Oui",'3. Critères de risques'!$E45=""),IF('3. Critères de risques'!$E$53="exempté","OK","NOK"),"OK")</f>
        <v>OK</v>
      </c>
      <c r="G63" s="53"/>
    </row>
    <row r="64" spans="2:10" x14ac:dyDescent="0.3">
      <c r="B64" s="33">
        <v>3</v>
      </c>
      <c r="C64" s="91" t="str">
        <f>'3. Critères de risques'!B46</f>
        <v>3B2</v>
      </c>
      <c r="D64" s="91" t="str">
        <f>'3. Critères de risques'!C46</f>
        <v xml:space="preserve">Niveau de déclaration de l’indicateur de risque LCR </v>
      </c>
      <c r="E64" s="35" t="str">
        <f>IF(ISBLANK('3. Critères de risques'!E46),"", '3. Critères de risques'!E46)</f>
        <v/>
      </c>
      <c r="F64" s="41" t="str">
        <f>IF(AND('1. Informations-générales'!$F$14="Oui",'3. Critères de risques'!$E46=""),IF('3. Critères de risques'!$E$53="exempté","OK","NOK"),"OK")</f>
        <v>OK</v>
      </c>
      <c r="G64" s="53"/>
    </row>
    <row r="65" spans="2:10" ht="30" customHeight="1" x14ac:dyDescent="0.3">
      <c r="B65" s="33">
        <v>3</v>
      </c>
      <c r="C65" s="91" t="str">
        <f>'3. Critères de risques'!B47</f>
        <v>3B3</v>
      </c>
      <c r="D65" s="91" t="str">
        <f>'3. Critères de risques'!C47</f>
        <v>Nom de l’établissement consolidant (uniquement en cas de dérogation, cf. 3B1)</v>
      </c>
      <c r="E65" s="35" t="str">
        <f>IF(ISBLANK('3. Critères de risques'!E47),"", '3. Critères de risques'!E47)</f>
        <v/>
      </c>
      <c r="F65" s="41" t="str">
        <f>IF(AND('1. Informations-générales'!$F$14="Oui",'3. Critères de risques'!$E45="Oui",'3. Critères de risques'!$E47=""),IF('3. Critères de risques'!$E$53="exempté","OK","NOK"),"OK")</f>
        <v>OK</v>
      </c>
      <c r="G65" s="20"/>
    </row>
    <row r="66" spans="2:10" ht="28.8" x14ac:dyDescent="0.3">
      <c r="B66" s="33">
        <v>3</v>
      </c>
      <c r="C66" s="91" t="str">
        <f>'3. Critères de risques'!B48</f>
        <v>3B4</v>
      </c>
      <c r="D66" s="91" t="str">
        <f>'3. Critères de risques'!C48</f>
        <v>Code d'identification bancaire (CIB) de l’établissement consolidant (uniquement en cas de dérogation, cf. 3B1)</v>
      </c>
      <c r="E66" s="35" t="str">
        <f>IF(ISBLANK('3. Critères de risques'!E48),"", '3. Critères de risques'!E48)</f>
        <v/>
      </c>
      <c r="F66" s="41" t="str">
        <f>IF(AND('1. Informations-générales'!$F$14="Oui",'3. Critères de risques'!$E45="Oui",'3. Critères de risques'!$E48=""),IF('3. Critères de risques'!$E$53="exempté","OK","NOK"),"OK")</f>
        <v>OK</v>
      </c>
      <c r="G66" s="20"/>
    </row>
    <row r="67" spans="2:10" x14ac:dyDescent="0.3">
      <c r="B67" s="33">
        <v>3</v>
      </c>
      <c r="C67" s="91" t="str">
        <f>'3. Critères de risques'!B49</f>
        <v>3B15</v>
      </c>
      <c r="D67" s="91" t="str">
        <f>'3. Critères de risques'!C49</f>
        <v>Pour une succursale d’EC, l’ACPR vous a-t-elle accordé une exemption ?</v>
      </c>
      <c r="E67" s="35" t="str">
        <f>IF(ISBLANK('3. Critères de risques'!E49),"", '3. Critères de risques'!E49)</f>
        <v/>
      </c>
      <c r="F67" s="41" t="str">
        <f>IF(AND('1. Informations-générales'!$F$14="Oui",'1. Informations-générales'!$F$19="Oui",'3. Critères de risques'!$E49=""),"NOK","OK")</f>
        <v>OK</v>
      </c>
      <c r="G67" s="20"/>
    </row>
    <row r="68" spans="2:10" ht="28.8" x14ac:dyDescent="0.3">
      <c r="B68" s="33">
        <v>3</v>
      </c>
      <c r="C68" s="91" t="str">
        <f>'3. Critères de risques'!B50</f>
        <v>3B16</v>
      </c>
      <c r="D68" s="91" t="str">
        <f>'3. Critères de risques'!C50</f>
        <v>Si oui à la question 3B15, disposez-vous des données correspondantes de votre siège social ?</v>
      </c>
      <c r="E68" s="35" t="str">
        <f>IF(ISBLANK('3. Critères de risques'!E50),"", '3. Critères de risques'!E50)</f>
        <v/>
      </c>
      <c r="F68" s="41" t="str">
        <f>IF(AND('1. Informations-générales'!$F$14="Oui",'1. Informations-générales'!$F$19="Oui",'3. Critères de risques'!$E49="Oui",'3. Critères de risques'!$E50=""),"NOK","OK")</f>
        <v>OK</v>
      </c>
      <c r="G68" s="20"/>
    </row>
    <row r="69" spans="2:10" x14ac:dyDescent="0.3">
      <c r="B69" s="33">
        <v>3</v>
      </c>
      <c r="C69" s="91" t="str">
        <f>'3. Critères de risques'!B51</f>
        <v>3B5</v>
      </c>
      <c r="D69" s="91" t="str">
        <f>'3. Critères de risques'!C51</f>
        <v xml:space="preserve">Numérateur au niveau de déclaration sélectionné ci-dessus  </v>
      </c>
      <c r="E69" s="35" t="str">
        <f>IF(ISBLANK('3. Critères de risques'!E51),"", '3. Critères de risques'!E51)</f>
        <v/>
      </c>
      <c r="F69" s="41" t="str">
        <f>IF(AND('1. Informations-générales'!$F$14="Oui",'3. Critères de risques'!$E51=""),IF('3. Critères de risques'!$E$53="exempté","OK","NOK"),"OK")</f>
        <v>OK</v>
      </c>
      <c r="G69" s="20"/>
    </row>
    <row r="70" spans="2:10" ht="30" customHeight="1" x14ac:dyDescent="0.3">
      <c r="B70" s="33">
        <v>3</v>
      </c>
      <c r="C70" s="91" t="str">
        <f>'3. Critères de risques'!B52</f>
        <v>3B6</v>
      </c>
      <c r="D70" s="91" t="str">
        <f>'3. Critères de risques'!C52</f>
        <v xml:space="preserve">Dénominateur  au niveau de déclaration sélectionné ci-dessus </v>
      </c>
      <c r="E70" s="35" t="str">
        <f>IF(ISBLANK('3. Critères de risques'!E52),"", '3. Critères de risques'!E52)</f>
        <v/>
      </c>
      <c r="F70" s="41" t="str">
        <f>IF(AND('1. Informations-générales'!$F$14="Oui",'3. Critères de risques'!$E52=""),IF('3. Critères de risques'!$E$53="exempté","OK","NOK"),"OK")</f>
        <v>OK</v>
      </c>
      <c r="G70" s="20"/>
    </row>
    <row r="71" spans="2:10" ht="30" customHeight="1" x14ac:dyDescent="0.3">
      <c r="B71" s="33">
        <v>3</v>
      </c>
      <c r="C71" s="91" t="str">
        <f>'3. Critères de risques'!B59</f>
        <v>3B8</v>
      </c>
      <c r="D71" s="91" t="str">
        <f>'3. Critères de risques'!C59</f>
        <v>L’ACPR ou la BCE ont-elles accordé à l’établissement une dérogation quant au suivi de la liquidité (NSFR) au niveau individuel ? (Article 8 CRR)</v>
      </c>
      <c r="E71" s="35" t="str">
        <f>IF(ISBLANK('3. Critères de risques'!E59),"", '3. Critères de risques'!E59)</f>
        <v/>
      </c>
      <c r="F71" s="41" t="str">
        <f>IF(AND('1. Informations-générales'!$F$14="Oui",'3. Critères de risques'!$E59=""),IF('3. Critères de risques'!$E$67="exempté","OK","NOK"),"OK")</f>
        <v>OK</v>
      </c>
      <c r="G71" s="53"/>
      <c r="H71" s="28"/>
      <c r="I71" s="28"/>
      <c r="J71"/>
    </row>
    <row r="72" spans="2:10" x14ac:dyDescent="0.3">
      <c r="B72" s="33">
        <v>3</v>
      </c>
      <c r="C72" s="91" t="str">
        <f>'3. Critères de risques'!B60</f>
        <v>3B9</v>
      </c>
      <c r="D72" s="91" t="str">
        <f>'3. Critères de risques'!C60</f>
        <v>Niveau de déclaration de l’indicateur de risque NSFR</v>
      </c>
      <c r="E72" s="35" t="str">
        <f>IF(ISBLANK('3. Critères de risques'!E60),"", '3. Critères de risques'!E60)</f>
        <v/>
      </c>
      <c r="F72" s="41" t="str">
        <f>IF(AND('1. Informations-générales'!$F$14="Oui",'3. Critères de risques'!$E60=""),IF('3. Critères de risques'!$E$67="exempté","OK","NOK"),"OK")</f>
        <v>OK</v>
      </c>
      <c r="G72" s="53"/>
      <c r="H72" s="28"/>
      <c r="I72" s="28"/>
      <c r="J72"/>
    </row>
    <row r="73" spans="2:10" ht="31.5" customHeight="1" x14ac:dyDescent="0.3">
      <c r="B73" s="33">
        <v>3</v>
      </c>
      <c r="C73" s="91" t="str">
        <f>'3. Critères de risques'!B61</f>
        <v>3B10</v>
      </c>
      <c r="D73" s="91" t="str">
        <f>'3. Critères de risques'!C61</f>
        <v>Nom de l’établissement consolidant (uniquement en cas de dérogation, cf. 3B8)</v>
      </c>
      <c r="E73" s="35" t="str">
        <f>IF(ISBLANK('3. Critères de risques'!E61),"", '3. Critères de risques'!E61)</f>
        <v/>
      </c>
      <c r="F73" s="41" t="str">
        <f>IF(AND('1. Informations-générales'!$F$14="Oui",'3. Critères de risques'!$E59="Oui",'3. Critères de risques'!$E61=""),IF('3. Critères de risques'!$E$67="exempté","OK","NOK"),"OK")</f>
        <v>OK</v>
      </c>
      <c r="G73" s="20"/>
      <c r="H73" s="28"/>
      <c r="I73" s="28"/>
      <c r="J73"/>
    </row>
    <row r="74" spans="2:10" ht="28.8" x14ac:dyDescent="0.3">
      <c r="B74" s="33">
        <v>3</v>
      </c>
      <c r="C74" s="91" t="str">
        <f>'3. Critères de risques'!B62</f>
        <v>3B11</v>
      </c>
      <c r="D74" s="91" t="str">
        <f>'3. Critères de risques'!C62</f>
        <v>Code d'identification bancaire (CIB) de l’établissement consolidant (uniquement en cas de dérogation, cf. 3B8)</v>
      </c>
      <c r="E74" s="35" t="str">
        <f>IF(ISBLANK('3. Critères de risques'!E62),"", '3. Critères de risques'!E62)</f>
        <v/>
      </c>
      <c r="F74" s="41" t="str">
        <f>IF(AND('1. Informations-générales'!$F$14="Oui",'3. Critères de risques'!$E59="Oui",'3. Critères de risques'!$E62=""),IF('3. Critères de risques'!$E$67="exempté","OK","NOK"),"OK")</f>
        <v>OK</v>
      </c>
      <c r="G74" s="20"/>
    </row>
    <row r="75" spans="2:10" x14ac:dyDescent="0.3">
      <c r="B75" s="33">
        <v>3</v>
      </c>
      <c r="C75" s="91" t="str">
        <f>'3. Critères de risques'!B63</f>
        <v>3B17</v>
      </c>
      <c r="D75" s="91" t="str">
        <f>'3. Critères de risques'!C63</f>
        <v>Pour une succursale d’EC, l’ACPR vous a-t-elle accordé une exemption ?</v>
      </c>
      <c r="E75" s="35" t="str">
        <f>IF(ISBLANK('3. Critères de risques'!E63),"", '3. Critères de risques'!E63)</f>
        <v/>
      </c>
      <c r="F75" s="41" t="str">
        <f>IF(AND('1. Informations-générales'!$F$14="Oui",'1. Informations-générales'!$F$19="Oui",'3. Critères de risques'!$E63=""),"NOK","OK")</f>
        <v>OK</v>
      </c>
      <c r="G75" s="20"/>
    </row>
    <row r="76" spans="2:10" ht="28.8" x14ac:dyDescent="0.3">
      <c r="B76" s="33">
        <v>3</v>
      </c>
      <c r="C76" s="91" t="str">
        <f>'3. Critères de risques'!B64</f>
        <v>3B18</v>
      </c>
      <c r="D76" s="91" t="str">
        <f>'3. Critères de risques'!C64</f>
        <v>Si oui à la question 3B17, disposez-vous des données correspondantes de votre siège social ?</v>
      </c>
      <c r="E76" s="35" t="str">
        <f>IF(ISBLANK('3. Critères de risques'!E64),"", '3. Critères de risques'!E64)</f>
        <v/>
      </c>
      <c r="F76" s="41" t="str">
        <f>IF(AND('1. Informations-générales'!$F$14="Oui",'1. Informations-générales'!$F$19="Oui",'3. Critères de risques'!$E63="Oui",'3. Critères de risques'!$E64=""),"NOK","OK")</f>
        <v>OK</v>
      </c>
      <c r="G76" s="20"/>
    </row>
    <row r="77" spans="2:10" x14ac:dyDescent="0.3">
      <c r="B77" s="33">
        <v>3</v>
      </c>
      <c r="C77" s="91" t="str">
        <f>'3. Critères de risques'!B65</f>
        <v>3B12</v>
      </c>
      <c r="D77" s="91" t="str">
        <f>'3. Critères de risques'!C65</f>
        <v xml:space="preserve">Financement stable disponible au niveau de déclaration sélectionné ci-dessus </v>
      </c>
      <c r="E77" s="35" t="str">
        <f>IF(ISBLANK('3. Critères de risques'!E65),"", '3. Critères de risques'!E65)</f>
        <v/>
      </c>
      <c r="F77" s="41" t="str">
        <f>IF(AND('1. Informations-générales'!$F$14="Oui",'3. Critères de risques'!$E65=""),IF('3. Critères de risques'!$E$67="exempté","OK","NOK"),"OK")</f>
        <v>OK</v>
      </c>
      <c r="G77" s="20"/>
    </row>
    <row r="78" spans="2:10" ht="30" customHeight="1" x14ac:dyDescent="0.3">
      <c r="B78" s="33">
        <v>3</v>
      </c>
      <c r="C78" s="91" t="str">
        <f>'3. Critères de risques'!B66</f>
        <v>3B13</v>
      </c>
      <c r="D78" s="91" t="str">
        <f>'3. Critères de risques'!C66</f>
        <v xml:space="preserve">Financement stable requis au niveau de déclaration sélectionné ci-dessus </v>
      </c>
      <c r="E78" s="35" t="str">
        <f>IF(ISBLANK('3. Critères de risques'!E66),"", '3. Critères de risques'!E66)</f>
        <v/>
      </c>
      <c r="F78" s="41" t="str">
        <f>IF(AND('1. Informations-générales'!$F$14="Oui",'3. Critères de risques'!$E66=""),IF('3. Critères de risques'!$E$67="exempté","OK","NOK"),"OK")</f>
        <v>OK</v>
      </c>
      <c r="G78" s="20"/>
    </row>
    <row r="79" spans="2:10" ht="30" customHeight="1" x14ac:dyDescent="0.3">
      <c r="B79" s="33">
        <v>3</v>
      </c>
      <c r="C79" s="91" t="str">
        <f>'3. Critères de risques'!B75</f>
        <v>3C1</v>
      </c>
      <c r="D79" s="91" t="str">
        <f>'3. Critères de risques'!C75</f>
        <v>Créances douteuses</v>
      </c>
      <c r="E79" s="35" t="str">
        <f>IF(ISBLANK('3. Critères de risques'!E75),"", '3. Critères de risques'!E75)</f>
        <v/>
      </c>
      <c r="F79" s="41" t="str">
        <f>IF(AND('1. Informations-générales'!$F$14="Oui",'3. Critères de risques'!$E75=""),"NOK","OK")</f>
        <v>OK</v>
      </c>
      <c r="G79" s="20"/>
    </row>
    <row r="80" spans="2:10" ht="30" customHeight="1" x14ac:dyDescent="0.3">
      <c r="B80" s="33">
        <v>3</v>
      </c>
      <c r="C80" s="91" t="str">
        <f>'3. Critères de risques'!B76</f>
        <v>3C2</v>
      </c>
      <c r="D80" s="91" t="str">
        <f>'3. Critères de risques'!C76</f>
        <v>Montant brut total des prêts accordés par l'établissement</v>
      </c>
      <c r="E80" s="35" t="str">
        <f>IF(ISBLANK('3. Critères de risques'!E76),"", '3. Critères de risques'!E76)</f>
        <v/>
      </c>
      <c r="F80" s="41" t="str">
        <f>IF(AND('1. Informations-générales'!$F$14="Oui",'3. Critères de risques'!$E76=""),"NOK","OK")</f>
        <v>OK</v>
      </c>
      <c r="G80" s="20"/>
    </row>
    <row r="81" spans="2:7" ht="30" customHeight="1" x14ac:dyDescent="0.3">
      <c r="B81" s="33">
        <v>3</v>
      </c>
      <c r="C81" s="91" t="str">
        <f>'3. Critères de risques'!B85</f>
        <v>3D1</v>
      </c>
      <c r="D81" s="91" t="str">
        <f>'3. Critères de risques'!C85</f>
        <v>L’ACPR ou la BCE ont-elles accordé à l’établissement une dérogation quant à l’application de l’indicateur de risque du ratio solvabilité au niveau individuel ? (Article 7 CRR)</v>
      </c>
      <c r="E81" s="35" t="str">
        <f>IF(ISBLANK('3. Critères de risques'!E85),"", '3. Critères de risques'!E85)</f>
        <v/>
      </c>
      <c r="F81" s="41" t="str">
        <f>IF(AND('1. Informations-générales'!$F$14="Oui",'3. Critères de risques'!$E85=""),"NOK","OK")</f>
        <v>OK</v>
      </c>
      <c r="G81" s="53"/>
    </row>
    <row r="82" spans="2:7" ht="28.8" x14ac:dyDescent="0.3">
      <c r="B82" s="33">
        <v>3</v>
      </c>
      <c r="C82" s="91" t="str">
        <f>'3. Critères de risques'!B86</f>
        <v>3D2</v>
      </c>
      <c r="D82" s="91" t="str">
        <f>'3. Critères de risques'!C86</f>
        <v>Niveau de déclaration de l’indicateur de risque du ratio des actifs pondérés en fonction des risques / Total des actif</v>
      </c>
      <c r="E82" s="35" t="str">
        <f>IF(ISBLANK('3. Critères de risques'!E86),"", '3. Critères de risques'!E86)</f>
        <v/>
      </c>
      <c r="F82" s="41" t="str">
        <f>IF(AND('1. Informations-générales'!$F$14="Oui",'3. Critères de risques'!$E86=""),"NOK","OK")</f>
        <v>OK</v>
      </c>
      <c r="G82" s="53"/>
    </row>
    <row r="83" spans="2:7" ht="52.5" customHeight="1" x14ac:dyDescent="0.3">
      <c r="B83" s="33">
        <v>3</v>
      </c>
      <c r="C83" s="91" t="str">
        <f>'3. Critères de risques'!B87</f>
        <v>3D3</v>
      </c>
      <c r="D83" s="91" t="str">
        <f>'3. Critères de risques'!C87</f>
        <v>Nom de l’établissement consolidant (uniquement en cas de  dérogation,  cf. 3D1)</v>
      </c>
      <c r="E83" s="35" t="str">
        <f>IF(ISBLANK('3. Critères de risques'!E87),"", '3. Critères de risques'!E87)</f>
        <v/>
      </c>
      <c r="F83" s="41" t="str">
        <f>IF(AND('1. Informations-générales'!$F$14="Oui",'3. Critères de risques'!$E85="Oui",'3. Critères de risques'!$E87=""),"NOK","OK")</f>
        <v>OK</v>
      </c>
      <c r="G83" s="20"/>
    </row>
    <row r="84" spans="2:7" ht="28.8" x14ac:dyDescent="0.3">
      <c r="B84" s="33">
        <v>3</v>
      </c>
      <c r="C84" s="91" t="str">
        <f>'3. Critères de risques'!B88</f>
        <v>3D4</v>
      </c>
      <c r="D84" s="91" t="str">
        <f>'3. Critères de risques'!C88</f>
        <v>Code d'identification bancaire (CIB) de l’établissement consolidant (uniquement en cas de dérogation,  cf. 3D1)</v>
      </c>
      <c r="E84" s="35" t="str">
        <f>IF(ISBLANK('3. Critères de risques'!E88),"", '3. Critères de risques'!E88)</f>
        <v/>
      </c>
      <c r="F84" s="41" t="str">
        <f>IF(AND('1. Informations-générales'!$F$14="Oui",'3. Critères de risques'!$E85="Oui",'3. Critères de risques'!$E88=""),"NOK","OK")</f>
        <v>OK</v>
      </c>
      <c r="G84" s="20"/>
    </row>
    <row r="85" spans="2:7" ht="28.8" x14ac:dyDescent="0.3">
      <c r="B85" s="33">
        <v>3</v>
      </c>
      <c r="C85" s="91" t="str">
        <f>'3. Critères de risques'!B91</f>
        <v>3D5</v>
      </c>
      <c r="D85" s="91" t="str">
        <f>'3. Critères de risques'!C91</f>
        <v xml:space="preserve">Actifs pondérés en fonction des risques au niveau de déclaration sélectionné ci-dessus </v>
      </c>
      <c r="E85" s="35" t="str">
        <f>IF(ISBLANK('3. Critères de risques'!E91),"", '3. Critères de risques'!E91)</f>
        <v/>
      </c>
      <c r="F85" s="41" t="str">
        <f>IF(AND('1. Informations-générales'!$F$14="Oui",'3. Critères de risques'!$E91=""),"NOK","OK")</f>
        <v>OK</v>
      </c>
      <c r="G85" s="20"/>
    </row>
    <row r="86" spans="2:7" x14ac:dyDescent="0.3">
      <c r="B86" s="33">
        <v>3</v>
      </c>
      <c r="C86" s="91" t="str">
        <f>'3. Critères de risques'!B92</f>
        <v>3D6</v>
      </c>
      <c r="D86" s="91" t="str">
        <f>'3. Critères de risques'!C92</f>
        <v xml:space="preserve">Total des actifs au niveau de déclaration sélectionné ci-dessus </v>
      </c>
      <c r="E86" s="35" t="str">
        <f>IF(ISBLANK('3. Critères de risques'!E92),"", '3. Critères de risques'!E92)</f>
        <v/>
      </c>
      <c r="F86" s="41" t="str">
        <f>IF(AND('1. Informations-générales'!$F$14="Oui",'3. Critères de risques'!$E92=""),"NOK","OK")</f>
        <v>OK</v>
      </c>
      <c r="G86" s="20"/>
    </row>
    <row r="87" spans="2:7" ht="30" customHeight="1" x14ac:dyDescent="0.3">
      <c r="B87" s="33">
        <v>3</v>
      </c>
      <c r="C87" s="91" t="str">
        <f>'3. Critères de risques'!B99</f>
        <v>3D8A</v>
      </c>
      <c r="D87" s="91" t="str">
        <f>'3. Critères de risques'!C99</f>
        <v>Revenu net de l'arrêté de référence</v>
      </c>
      <c r="E87" s="35" t="str">
        <f>IF(ISBLANK('3. Critères de risques'!E99),"", '3. Critères de risques'!E99)</f>
        <v/>
      </c>
      <c r="F87" s="41" t="str">
        <f>IF(AND(OR(AND('1. Informations-générales'!F15="Oui",'2. Informations-assiettes'!F17&lt;&gt;0),AND('1. Informations-générales'!F15="Non",'1. Informations-générales'!F16="Oui",'2. Informations-assiettes'!F25&lt;&gt;0)),'3. Critères de risques'!$E99=""),"NOK","OK")</f>
        <v>OK</v>
      </c>
      <c r="G87" s="20"/>
    </row>
    <row r="88" spans="2:7" ht="30" customHeight="1" x14ac:dyDescent="0.3">
      <c r="B88" s="39">
        <v>3</v>
      </c>
      <c r="C88" s="91" t="str">
        <f>'3. Critères de risques'!B100</f>
        <v>3D8B</v>
      </c>
      <c r="D88" s="91" t="str">
        <f>'3. Critères de risques'!C100</f>
        <v>Revenu net de l'arrêté précédent</v>
      </c>
      <c r="E88" s="35" t="str">
        <f>IF(ISBLANK('3. Critères de risques'!E100),"", '3. Critères de risques'!E100)</f>
        <v/>
      </c>
      <c r="F88" s="41" t="str">
        <f>IF(AND(OR(AND('1. Informations-générales'!F15="Oui",'2. Informations-assiettes'!F17&lt;&gt;0),AND('1. Informations-générales'!F15="Non",'1. Informations-générales'!F16="Oui",'2. Informations-assiettes'!F25&lt;&gt;0)),'3. Critères de risques'!$E100=""),"NOK","OK")</f>
        <v>OK</v>
      </c>
      <c r="G88" s="20"/>
    </row>
    <row r="89" spans="2:7" ht="30" customHeight="1" x14ac:dyDescent="0.3">
      <c r="B89" s="33">
        <v>3</v>
      </c>
      <c r="C89" s="91" t="str">
        <f>'3. Critères de risques'!B101</f>
        <v>3D9A</v>
      </c>
      <c r="D89" s="91" t="str">
        <f>'3. Critères de risques'!C101</f>
        <v>Total des actifs de l'arrêté de référence</v>
      </c>
      <c r="E89" s="35" t="str">
        <f>IF(ISBLANK('3. Critères de risques'!E101),"", '3. Critères de risques'!E101)</f>
        <v/>
      </c>
      <c r="F89" s="41" t="str">
        <f>IF(AND(OR(AND('1. Informations-générales'!F15="Oui",'2. Informations-assiettes'!F17&lt;&gt;0),AND('1. Informations-générales'!F15="Non",'1. Informations-générales'!F16="Oui",'2. Informations-assiettes'!F25&lt;&gt;0)),'3. Critères de risques'!$E101=""),"NOK","OK")</f>
        <v>OK</v>
      </c>
      <c r="G89" s="20"/>
    </row>
    <row r="90" spans="2:7" ht="30" customHeight="1" x14ac:dyDescent="0.3">
      <c r="B90" s="33">
        <v>3</v>
      </c>
      <c r="C90" s="91" t="str">
        <f>'3. Critères de risques'!B102</f>
        <v>3D9B</v>
      </c>
      <c r="D90" s="91" t="str">
        <f>'3. Critères de risques'!C102</f>
        <v>Total des actifs de l'arrêté précédent</v>
      </c>
      <c r="E90" s="35" t="str">
        <f>IF(ISBLANK('3. Critères de risques'!E102),"", '3. Critères de risques'!E102)</f>
        <v/>
      </c>
      <c r="F90" s="41" t="str">
        <f>IF(AND(OR(AND('1. Informations-générales'!F15="Oui",'2. Informations-assiettes'!F17&lt;&gt;0),AND('1. Informations-générales'!F15="Non",'1. Informations-générales'!F16="Oui",'2. Informations-assiettes'!F25&lt;&gt;0)),'3. Critères de risques'!$E102=""),"NOK","OK")</f>
        <v>OK</v>
      </c>
      <c r="G90" s="20"/>
    </row>
    <row r="91" spans="2:7" ht="30" customHeight="1" x14ac:dyDescent="0.3">
      <c r="B91" s="33">
        <v>3</v>
      </c>
      <c r="C91" s="81" t="str">
        <f>'3. Critères de risques'!B113</f>
        <v>3E1</v>
      </c>
      <c r="D91" s="81" t="str">
        <f>'3. Critères de risques'!C113</f>
        <v>Actifs non grevés</v>
      </c>
      <c r="E91" s="35" t="str">
        <f>IF(ISBLANK('3. Critères de risques'!E113),"", '3. Critères de risques'!E113)</f>
        <v/>
      </c>
      <c r="F91" s="41" t="str">
        <f>IF(AND('1. Informations-générales'!$F$14="Oui",'3. Critères de risques'!$E113=""),"NOK","OK")</f>
        <v>OK</v>
      </c>
      <c r="G91" s="20"/>
    </row>
    <row r="204" spans="8:10" x14ac:dyDescent="0.3">
      <c r="H204" s="85" t="s">
        <v>222</v>
      </c>
      <c r="I204" s="85" t="str">
        <f>IF('1. Informations-générales'!V2&lt;&gt;"V2","NOK","OK")</f>
        <v>NOK</v>
      </c>
      <c r="J204" s="82" t="s">
        <v>223</v>
      </c>
    </row>
    <row r="240" spans="21:21" x14ac:dyDescent="0.3">
      <c r="U240" s="83"/>
    </row>
  </sheetData>
  <sheetProtection algorithmName="SHA-512" hashValue="DF5UvROt4rEhg2v6gglixQ0EMtue8CoJ9OrCOPTnhCjyI059rGOcAtUDauhNJVikK+Q3KFpDb/qYwIqScwuuHg==" saltValue="XtqMt1al0KlzZJkVT4h5eg==" spinCount="100000" sheet="1" selectLockedCells="1"/>
  <mergeCells count="15">
    <mergeCell ref="B43:F43"/>
    <mergeCell ref="A8:J8"/>
    <mergeCell ref="H13:J13"/>
    <mergeCell ref="A6:J6"/>
    <mergeCell ref="B2:J2"/>
    <mergeCell ref="B13:F13"/>
    <mergeCell ref="B4:J4"/>
    <mergeCell ref="B10:F10"/>
    <mergeCell ref="H10:J10"/>
    <mergeCell ref="B32:F32"/>
    <mergeCell ref="K14:L14"/>
    <mergeCell ref="K15:L15"/>
    <mergeCell ref="K16:L16"/>
    <mergeCell ref="K25:L25"/>
    <mergeCell ref="K32:L32"/>
  </mergeCells>
  <pageMargins left="0.70866141732283472" right="0.70866141732283472" top="0.74803149606299213" bottom="0.74803149606299213" header="0.31496062992125984" footer="0.31496062992125984"/>
  <pageSetup paperSize="8" scale="51" fitToHeight="0" orientation="portrait" horizontalDpi="1200" verticalDpi="1200" r:id="rId1"/>
  <headerFooter scaleWithDoc="0">
    <oddHeader>&amp;R&amp;"Calibri"&amp;10&amp;K000000 ACPR-RESTREINT&amp;1#_x000D_</oddHead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7</vt:i4>
      </vt:variant>
    </vt:vector>
  </HeadingPairs>
  <TitlesOfParts>
    <vt:vector size="12" baseType="lpstr">
      <vt:lpstr>Lisez-moi </vt:lpstr>
      <vt:lpstr>1. Informations-générales</vt:lpstr>
      <vt:lpstr>2. Informations-assiettes</vt:lpstr>
      <vt:lpstr>3. Critères de risques</vt:lpstr>
      <vt:lpstr>4. Règles de validation</vt:lpstr>
      <vt:lpstr>'4. Règles de validation'!Impression_des_titres</vt:lpstr>
      <vt:lpstr>'Lisez-moi '!Impression_des_titres</vt:lpstr>
      <vt:lpstr>'1. Informations-générales'!Zone_d_impression</vt:lpstr>
      <vt:lpstr>'2. Informations-assiettes'!Zone_d_impression</vt:lpstr>
      <vt:lpstr>'3. Critères de risques'!Zone_d_impression</vt:lpstr>
      <vt:lpstr>'4. Règles de validation'!Zone_d_impression</vt:lpstr>
      <vt:lpstr>'Lisez-moi '!Zone_d_impression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ACPR</dc:creator>
  <cp:lastModifiedBy>CARRERE Laurent (SGACPR DRHM)</cp:lastModifiedBy>
  <cp:lastPrinted>2019-10-02T12:29:01Z</cp:lastPrinted>
  <dcterms:created xsi:type="dcterms:W3CDTF">2016-01-15T16:23:07Z</dcterms:created>
  <dcterms:modified xsi:type="dcterms:W3CDTF">2025-11-19T17:20:44Z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b897aa-4b02-4e55-85dc-615b19069589_Enabled">
    <vt:lpwstr>true</vt:lpwstr>
  </property>
  <property fmtid="{D5CDD505-2E9C-101B-9397-08002B2CF9AE}" pid="3" name="MSIP_Label_74b897aa-4b02-4e55-85dc-615b19069589_SetDate">
    <vt:lpwstr>2025-11-17T08:09:26Z</vt:lpwstr>
  </property>
  <property fmtid="{D5CDD505-2E9C-101B-9397-08002B2CF9AE}" pid="4" name="MSIP_Label_74b897aa-4b02-4e55-85dc-615b19069589_Method">
    <vt:lpwstr>Privileged</vt:lpwstr>
  </property>
  <property fmtid="{D5CDD505-2E9C-101B-9397-08002B2CF9AE}" pid="5" name="MSIP_Label_74b897aa-4b02-4e55-85dc-615b19069589_Name">
    <vt:lpwstr>ACPR-Restreint</vt:lpwstr>
  </property>
  <property fmtid="{D5CDD505-2E9C-101B-9397-08002B2CF9AE}" pid="6" name="MSIP_Label_74b897aa-4b02-4e55-85dc-615b19069589_SiteId">
    <vt:lpwstr>e6599448-62a0-418e-8930-d00d8d5682c2</vt:lpwstr>
  </property>
  <property fmtid="{D5CDD505-2E9C-101B-9397-08002B2CF9AE}" pid="7" name="MSIP_Label_74b897aa-4b02-4e55-85dc-615b19069589_ActionId">
    <vt:lpwstr>edf72bf9-402d-49f5-9ee2-87cd0b5d25f9</vt:lpwstr>
  </property>
  <property fmtid="{D5CDD505-2E9C-101B-9397-08002B2CF9AE}" pid="8" name="MSIP_Label_74b897aa-4b02-4e55-85dc-615b19069589_ContentBits">
    <vt:lpwstr>1</vt:lpwstr>
  </property>
  <property fmtid="{D5CDD505-2E9C-101B-9397-08002B2CF9AE}" pid="9" name="MSIP_Label_74b897aa-4b02-4e55-85dc-615b19069589_Tag">
    <vt:lpwstr>10, 0, 1, 1</vt:lpwstr>
  </property>
</Properties>
</file>