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BDF\Taxo\ran-1.5\dpm\"/>
    </mc:Choice>
  </mc:AlternateContent>
  <bookViews>
    <workbookView xWindow="0" yWindow="3420" windowWidth="15360" windowHeight="3132" tabRatio="882" firstSheet="1" activeTab="1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AO" sheetId="49" r:id="rId7"/>
    <sheet name="BC" sheetId="2" r:id="rId8"/>
    <sheet name="BT" sheetId="14" r:id="rId9"/>
    <sheet name="CN" sheetId="34" r:id="rId10"/>
    <sheet name="CS" sheetId="51" r:id="rId11"/>
    <sheet name="DI" sheetId="40" r:id="rId12"/>
    <sheet name="FC" sheetId="37" r:id="rId13"/>
    <sheet name="FX" sheetId="42" r:id="rId14"/>
    <sheet name="GA" sheetId="27" r:id="rId15"/>
    <sheet name="GR" sheetId="43" r:id="rId16"/>
    <sheet name="LB" sheetId="6" r:id="rId17"/>
    <sheet name="MC" sheetId="3" r:id="rId18"/>
    <sheet name="MP" sheetId="48" r:id="rId19"/>
    <sheet name="NC" sheetId="46" r:id="rId20"/>
    <sheet name="PI" sheetId="47" r:id="rId21"/>
    <sheet name="NM" sheetId="33" r:id="rId22"/>
    <sheet name="PR" sheetId="26" r:id="rId23"/>
    <sheet name="PU" sheetId="24" r:id="rId24"/>
    <sheet name="RR" sheetId="17" r:id="rId25"/>
    <sheet name="RT" sheetId="50" r:id="rId26"/>
    <sheet name="SE" sheetId="23" r:id="rId27"/>
    <sheet name="SC" sheetId="31" r:id="rId28"/>
    <sheet name="TB" sheetId="16" r:id="rId29"/>
    <sheet name="TF" sheetId="15" r:id="rId30"/>
    <sheet name="TI" sheetId="32" r:id="rId31"/>
    <sheet name="TP" sheetId="44" r:id="rId32"/>
    <sheet name="VM" sheetId="4" r:id="rId33"/>
  </sheets>
  <definedNames>
    <definedName name="_xlnm._FilterDatabase" localSheetId="2" hidden="1">Dimensions!$A$1:$L$75</definedName>
    <definedName name="_xlnm._FilterDatabase" localSheetId="14" hidden="1">GA!$A$3:$B$6</definedName>
    <definedName name="_xlnm._FilterDatabase" localSheetId="16" hidden="1">LB!$A$1:$V$457</definedName>
    <definedName name="_xlnm._FilterDatabase" localSheetId="17" hidden="1">MC!$A$1:$V$475</definedName>
    <definedName name="_xlnm._FilterDatabase" localSheetId="3" hidden="1">Metrics!$A$1:$Q$299</definedName>
    <definedName name="_xlnm._FilterDatabase" localSheetId="23" hidden="1">PU!$A$3:$A$6</definedName>
    <definedName name="_xlnm._FilterDatabase" localSheetId="25" hidden="1">RT!$A$1:$V$211</definedName>
    <definedName name="_xlnm._FilterDatabase" localSheetId="31" hidden="1">TP!$A$1:$V$66</definedName>
    <definedName name="_xlnm.Print_Titles" localSheetId="16">LB!$1:$1</definedName>
    <definedName name="_xlnm.Print_Titles" localSheetId="17">MC!$1:$1</definedName>
    <definedName name="_xlnm.Print_Area" localSheetId="2">Dimensions!$A$1:$E$48</definedName>
    <definedName name="_xlnm.Print_Area" localSheetId="1">Domains!$A$1:$E$15</definedName>
    <definedName name="_xlnm.Print_Area" localSheetId="16">LB!$J$2:$R$415</definedName>
    <definedName name="_xlnm.Print_Area" localSheetId="17">MC!$J$1:$R$628</definedName>
  </definedNames>
  <calcPr calcId="162913"/>
</workbook>
</file>

<file path=xl/calcChain.xml><?xml version="1.0" encoding="utf-8"?>
<calcChain xmlns="http://schemas.openxmlformats.org/spreadsheetml/2006/main">
  <c r="L5" i="50" l="1"/>
  <c r="K5" i="50"/>
  <c r="K9" i="50"/>
  <c r="L9" i="50"/>
  <c r="L64" i="15" l="1"/>
  <c r="L65" i="15"/>
  <c r="L66" i="15"/>
  <c r="L67" i="15"/>
  <c r="L68" i="15"/>
  <c r="L69" i="15"/>
  <c r="L70" i="15"/>
  <c r="L71" i="15"/>
  <c r="L72" i="15"/>
  <c r="L73" i="15"/>
  <c r="L74" i="15"/>
  <c r="L75" i="15"/>
  <c r="L76" i="15"/>
  <c r="L77" i="15"/>
  <c r="L78" i="15"/>
  <c r="L79" i="15"/>
  <c r="L80" i="15"/>
  <c r="L63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H46" i="15"/>
  <c r="H47" i="15"/>
  <c r="H48" i="15"/>
  <c r="H49" i="15"/>
  <c r="H50" i="15"/>
  <c r="H51" i="15"/>
  <c r="H52" i="15"/>
  <c r="H53" i="15"/>
  <c r="H54" i="15"/>
  <c r="K15" i="50" l="1"/>
  <c r="K16" i="50"/>
  <c r="K10" i="50"/>
  <c r="K7" i="50"/>
  <c r="K11" i="50"/>
  <c r="K8" i="50"/>
  <c r="K12" i="50"/>
  <c r="K4" i="50"/>
  <c r="K6" i="50"/>
  <c r="L16" i="4" l="1"/>
  <c r="K16" i="4"/>
  <c r="L15" i="4"/>
  <c r="K15" i="4"/>
  <c r="L14" i="4"/>
  <c r="K14" i="4"/>
  <c r="L13" i="4"/>
  <c r="K13" i="4"/>
  <c r="H13" i="4"/>
  <c r="L12" i="4"/>
  <c r="K12" i="4"/>
  <c r="H12" i="4"/>
  <c r="L11" i="4"/>
  <c r="K11" i="4"/>
  <c r="H11" i="4"/>
  <c r="L10" i="4"/>
  <c r="K10" i="4"/>
  <c r="H10" i="4"/>
  <c r="L9" i="4"/>
  <c r="K9" i="4"/>
  <c r="H9" i="4"/>
  <c r="L8" i="4"/>
  <c r="K8" i="4"/>
  <c r="H8" i="4"/>
  <c r="H7" i="4"/>
  <c r="L6" i="4"/>
  <c r="K6" i="4"/>
  <c r="H6" i="4"/>
  <c r="L5" i="4"/>
  <c r="K5" i="4"/>
  <c r="H5" i="4"/>
  <c r="L4" i="4"/>
  <c r="K4" i="4"/>
  <c r="H4" i="4"/>
  <c r="L3" i="4"/>
  <c r="K3" i="4"/>
  <c r="H3" i="4"/>
  <c r="H2" i="4"/>
  <c r="L135" i="44"/>
  <c r="K135" i="44"/>
  <c r="L134" i="44"/>
  <c r="L133" i="44"/>
  <c r="L132" i="44"/>
  <c r="K132" i="44"/>
  <c r="L131" i="44"/>
  <c r="K131" i="44"/>
  <c r="L130" i="44"/>
  <c r="K130" i="44"/>
  <c r="L129" i="44"/>
  <c r="K129" i="44"/>
  <c r="L128" i="44"/>
  <c r="K128" i="44"/>
  <c r="L127" i="44"/>
  <c r="K127" i="44"/>
  <c r="L126" i="44"/>
  <c r="K126" i="44"/>
  <c r="L125" i="44"/>
  <c r="K125" i="44"/>
  <c r="L124" i="44"/>
  <c r="K124" i="44"/>
  <c r="L123" i="44"/>
  <c r="K123" i="44"/>
  <c r="L121" i="44"/>
  <c r="K121" i="44"/>
  <c r="L120" i="44"/>
  <c r="K120" i="44"/>
  <c r="L119" i="44"/>
  <c r="K119" i="44"/>
  <c r="L118" i="44"/>
  <c r="K118" i="44"/>
  <c r="L117" i="44"/>
  <c r="K117" i="44"/>
  <c r="L116" i="44"/>
  <c r="K116" i="44"/>
  <c r="L115" i="44"/>
  <c r="K115" i="44"/>
  <c r="L114" i="44"/>
  <c r="K114" i="44"/>
  <c r="L113" i="44"/>
  <c r="K113" i="44"/>
  <c r="L112" i="44"/>
  <c r="K112" i="44"/>
  <c r="L111" i="44"/>
  <c r="K111" i="44"/>
  <c r="L110" i="44"/>
  <c r="K110" i="44"/>
  <c r="L109" i="44"/>
  <c r="K109" i="44"/>
  <c r="L108" i="44"/>
  <c r="K108" i="44"/>
  <c r="L107" i="44"/>
  <c r="K107" i="44"/>
  <c r="L106" i="44"/>
  <c r="K106" i="44"/>
  <c r="L105" i="44"/>
  <c r="K105" i="44"/>
  <c r="L104" i="44"/>
  <c r="K104" i="44"/>
  <c r="L103" i="44"/>
  <c r="K103" i="44"/>
  <c r="L102" i="44"/>
  <c r="K102" i="44"/>
  <c r="L101" i="44"/>
  <c r="K101" i="44"/>
  <c r="L100" i="44"/>
  <c r="K100" i="44"/>
  <c r="L99" i="44"/>
  <c r="K99" i="44"/>
  <c r="L98" i="44"/>
  <c r="K98" i="44"/>
  <c r="L97" i="44"/>
  <c r="K97" i="44"/>
  <c r="L96" i="44"/>
  <c r="K96" i="44"/>
  <c r="L95" i="44"/>
  <c r="K95" i="44"/>
  <c r="L94" i="44"/>
  <c r="K94" i="44"/>
  <c r="L93" i="44"/>
  <c r="K93" i="44"/>
  <c r="L92" i="44"/>
  <c r="K92" i="44"/>
  <c r="L91" i="44"/>
  <c r="K91" i="44"/>
  <c r="L90" i="44"/>
  <c r="K90" i="44"/>
  <c r="L89" i="44"/>
  <c r="K89" i="44"/>
  <c r="H89" i="44"/>
  <c r="L88" i="44"/>
  <c r="K88" i="44"/>
  <c r="H88" i="44"/>
  <c r="L87" i="44"/>
  <c r="K87" i="44"/>
  <c r="H87" i="44"/>
  <c r="L86" i="44"/>
  <c r="K86" i="44"/>
  <c r="H86" i="44"/>
  <c r="L85" i="44"/>
  <c r="K85" i="44"/>
  <c r="H85" i="44"/>
  <c r="L84" i="44"/>
  <c r="K84" i="44"/>
  <c r="H84" i="44"/>
  <c r="L83" i="44"/>
  <c r="K83" i="44"/>
  <c r="H83" i="44"/>
  <c r="L82" i="44"/>
  <c r="K82" i="44"/>
  <c r="H82" i="44"/>
  <c r="L81" i="44"/>
  <c r="K81" i="44"/>
  <c r="H81" i="44"/>
  <c r="L80" i="44"/>
  <c r="K80" i="44"/>
  <c r="H80" i="44"/>
  <c r="L79" i="44"/>
  <c r="K79" i="44"/>
  <c r="H79" i="44"/>
  <c r="L78" i="44"/>
  <c r="K78" i="44"/>
  <c r="H78" i="44"/>
  <c r="L77" i="44"/>
  <c r="K77" i="44"/>
  <c r="H77" i="44"/>
  <c r="L76" i="44"/>
  <c r="K76" i="44"/>
  <c r="H76" i="44"/>
  <c r="L75" i="44"/>
  <c r="K75" i="44"/>
  <c r="H75" i="44"/>
  <c r="L74" i="44"/>
  <c r="K74" i="44"/>
  <c r="H74" i="44"/>
  <c r="L73" i="44"/>
  <c r="K73" i="44"/>
  <c r="H73" i="44"/>
  <c r="L72" i="44"/>
  <c r="K72" i="44"/>
  <c r="H72" i="44"/>
  <c r="L71" i="44"/>
  <c r="K71" i="44"/>
  <c r="H71" i="44"/>
  <c r="L70" i="44"/>
  <c r="K70" i="44"/>
  <c r="H70" i="44"/>
  <c r="L69" i="44"/>
  <c r="K69" i="44"/>
  <c r="H69" i="44"/>
  <c r="L68" i="44"/>
  <c r="K68" i="44"/>
  <c r="H68" i="44"/>
  <c r="L67" i="44"/>
  <c r="K67" i="44"/>
  <c r="H67" i="44"/>
  <c r="L66" i="44"/>
  <c r="K66" i="44"/>
  <c r="H66" i="44"/>
  <c r="L65" i="44"/>
  <c r="K65" i="44"/>
  <c r="H65" i="44"/>
  <c r="L64" i="44"/>
  <c r="K64" i="44"/>
  <c r="H64" i="44"/>
  <c r="L63" i="44"/>
  <c r="K63" i="44"/>
  <c r="H63" i="44"/>
  <c r="L62" i="44"/>
  <c r="K62" i="44"/>
  <c r="H62" i="44"/>
  <c r="L61" i="44"/>
  <c r="K61" i="44"/>
  <c r="H61" i="44"/>
  <c r="L60" i="44"/>
  <c r="K60" i="44"/>
  <c r="H60" i="44"/>
  <c r="L59" i="44"/>
  <c r="K59" i="44"/>
  <c r="H59" i="44"/>
  <c r="L58" i="44"/>
  <c r="K58" i="44"/>
  <c r="H58" i="44"/>
  <c r="L57" i="44"/>
  <c r="K57" i="44"/>
  <c r="H57" i="44"/>
  <c r="L56" i="44"/>
  <c r="K56" i="44"/>
  <c r="H56" i="44"/>
  <c r="L55" i="44"/>
  <c r="K55" i="44"/>
  <c r="H55" i="44"/>
  <c r="L54" i="44"/>
  <c r="K54" i="44"/>
  <c r="H54" i="44"/>
  <c r="H53" i="44"/>
  <c r="L52" i="44"/>
  <c r="K52" i="44"/>
  <c r="H52" i="44"/>
  <c r="L51" i="44"/>
  <c r="K51" i="44"/>
  <c r="H51" i="44"/>
  <c r="L50" i="44"/>
  <c r="K50" i="44"/>
  <c r="H50" i="44"/>
  <c r="L49" i="44"/>
  <c r="K49" i="44"/>
  <c r="H49" i="44"/>
  <c r="L48" i="44"/>
  <c r="K48" i="44"/>
  <c r="H48" i="44"/>
  <c r="L47" i="44"/>
  <c r="K47" i="44"/>
  <c r="H47" i="44"/>
  <c r="L46" i="44"/>
  <c r="K46" i="44"/>
  <c r="H46" i="44"/>
  <c r="L45" i="44"/>
  <c r="K45" i="44"/>
  <c r="H45" i="44"/>
  <c r="L44" i="44"/>
  <c r="K44" i="44"/>
  <c r="H44" i="44"/>
  <c r="L43" i="44"/>
  <c r="K43" i="44"/>
  <c r="H43" i="44"/>
  <c r="L42" i="44"/>
  <c r="K42" i="44"/>
  <c r="H42" i="44"/>
  <c r="L41" i="44"/>
  <c r="K41" i="44"/>
  <c r="H41" i="44"/>
  <c r="L40" i="44"/>
  <c r="K40" i="44"/>
  <c r="H40" i="44"/>
  <c r="L39" i="44"/>
  <c r="K39" i="44"/>
  <c r="H39" i="44"/>
  <c r="L38" i="44"/>
  <c r="K38" i="44"/>
  <c r="H38" i="44"/>
  <c r="L37" i="44"/>
  <c r="K37" i="44"/>
  <c r="H37" i="44"/>
  <c r="L36" i="44"/>
  <c r="K36" i="44"/>
  <c r="H36" i="44"/>
  <c r="L35" i="44"/>
  <c r="K35" i="44"/>
  <c r="H35" i="44"/>
  <c r="L34" i="44"/>
  <c r="K34" i="44"/>
  <c r="H34" i="44"/>
  <c r="L33" i="44"/>
  <c r="K33" i="44"/>
  <c r="H33" i="44"/>
  <c r="L32" i="44"/>
  <c r="K32" i="44"/>
  <c r="H32" i="44"/>
  <c r="L31" i="44"/>
  <c r="K31" i="44"/>
  <c r="H31" i="44"/>
  <c r="L30" i="44"/>
  <c r="K30" i="44"/>
  <c r="H30" i="44"/>
  <c r="L29" i="44"/>
  <c r="K29" i="44"/>
  <c r="H29" i="44"/>
  <c r="L28" i="44"/>
  <c r="K28" i="44"/>
  <c r="H28" i="44"/>
  <c r="L27" i="44"/>
  <c r="K27" i="44"/>
  <c r="H27" i="44"/>
  <c r="L26" i="44"/>
  <c r="K26" i="44"/>
  <c r="H26" i="44"/>
  <c r="L25" i="44"/>
  <c r="K25" i="44"/>
  <c r="H25" i="44"/>
  <c r="L24" i="44"/>
  <c r="K24" i="44"/>
  <c r="H24" i="44"/>
  <c r="L23" i="44"/>
  <c r="K23" i="44"/>
  <c r="H23" i="44"/>
  <c r="L22" i="44"/>
  <c r="K22" i="44"/>
  <c r="H22" i="44"/>
  <c r="L21" i="44"/>
  <c r="K21" i="44"/>
  <c r="H21" i="44"/>
  <c r="L20" i="44"/>
  <c r="K20" i="44"/>
  <c r="H20" i="44"/>
  <c r="L19" i="44"/>
  <c r="K19" i="44"/>
  <c r="H19" i="44"/>
  <c r="L18" i="44"/>
  <c r="K18" i="44"/>
  <c r="H18" i="44"/>
  <c r="L17" i="44"/>
  <c r="K17" i="44"/>
  <c r="H17" i="44"/>
  <c r="L16" i="44"/>
  <c r="K16" i="44"/>
  <c r="H16" i="44"/>
  <c r="L15" i="44"/>
  <c r="K15" i="44"/>
  <c r="H15" i="44"/>
  <c r="L14" i="44"/>
  <c r="K14" i="44"/>
  <c r="H14" i="44"/>
  <c r="L13" i="44"/>
  <c r="K13" i="44"/>
  <c r="H13" i="44"/>
  <c r="L12" i="44"/>
  <c r="K12" i="44"/>
  <c r="H12" i="44"/>
  <c r="L11" i="44"/>
  <c r="K11" i="44"/>
  <c r="H11" i="44"/>
  <c r="L10" i="44"/>
  <c r="K10" i="44"/>
  <c r="H10" i="44"/>
  <c r="L9" i="44"/>
  <c r="K9" i="44"/>
  <c r="H9" i="44"/>
  <c r="L8" i="44"/>
  <c r="K8" i="44"/>
  <c r="H8" i="44"/>
  <c r="L7" i="44"/>
  <c r="K7" i="44"/>
  <c r="H7" i="44"/>
  <c r="L6" i="44"/>
  <c r="K6" i="44"/>
  <c r="H6" i="44"/>
  <c r="L5" i="44"/>
  <c r="K5" i="44"/>
  <c r="H5" i="44"/>
  <c r="L4" i="44"/>
  <c r="K4" i="44"/>
  <c r="H4" i="44"/>
  <c r="L3" i="44"/>
  <c r="K3" i="44"/>
  <c r="H3" i="44"/>
  <c r="H2" i="44"/>
  <c r="L69" i="32"/>
  <c r="K69" i="32"/>
  <c r="L68" i="32"/>
  <c r="K68" i="32"/>
  <c r="L67" i="32"/>
  <c r="K67" i="32"/>
  <c r="L66" i="32"/>
  <c r="K66" i="32"/>
  <c r="L65" i="32"/>
  <c r="K65" i="32"/>
  <c r="L64" i="32"/>
  <c r="K64" i="32"/>
  <c r="L63" i="32"/>
  <c r="K63" i="32"/>
  <c r="L62" i="32"/>
  <c r="K62" i="32"/>
  <c r="L61" i="32"/>
  <c r="K61" i="32"/>
  <c r="L60" i="32"/>
  <c r="K60" i="32"/>
  <c r="L59" i="32"/>
  <c r="K59" i="32"/>
  <c r="L58" i="32"/>
  <c r="K58" i="32"/>
  <c r="L57" i="32"/>
  <c r="K57" i="32"/>
  <c r="L56" i="32"/>
  <c r="K56" i="32"/>
  <c r="L55" i="32"/>
  <c r="K55" i="32"/>
  <c r="L54" i="32"/>
  <c r="K54" i="32"/>
  <c r="L53" i="32"/>
  <c r="K53" i="32"/>
  <c r="L52" i="32"/>
  <c r="K52" i="32"/>
  <c r="L51" i="32"/>
  <c r="K51" i="32"/>
  <c r="L50" i="32"/>
  <c r="K50" i="32"/>
  <c r="H50" i="32"/>
  <c r="L49" i="32"/>
  <c r="K49" i="32"/>
  <c r="H49" i="32"/>
  <c r="L48" i="32"/>
  <c r="K48" i="32"/>
  <c r="H48" i="32"/>
  <c r="L47" i="32"/>
  <c r="K47" i="32"/>
  <c r="H47" i="32"/>
  <c r="L46" i="32"/>
  <c r="K46" i="32"/>
  <c r="H46" i="32"/>
  <c r="L45" i="32"/>
  <c r="K45" i="32"/>
  <c r="H45" i="32"/>
  <c r="L44" i="32"/>
  <c r="K44" i="32"/>
  <c r="H44" i="32"/>
  <c r="L43" i="32"/>
  <c r="K43" i="32"/>
  <c r="H43" i="32"/>
  <c r="L42" i="32"/>
  <c r="K42" i="32"/>
  <c r="H42" i="32"/>
  <c r="L41" i="32"/>
  <c r="K41" i="32"/>
  <c r="H41" i="32"/>
  <c r="L40" i="32"/>
  <c r="K40" i="32"/>
  <c r="H40" i="32"/>
  <c r="L39" i="32"/>
  <c r="K39" i="32"/>
  <c r="H39" i="32"/>
  <c r="L38" i="32"/>
  <c r="K38" i="32"/>
  <c r="H38" i="32"/>
  <c r="L37" i="32"/>
  <c r="K37" i="32"/>
  <c r="H37" i="32"/>
  <c r="H36" i="32"/>
  <c r="L35" i="32"/>
  <c r="K35" i="32"/>
  <c r="H35" i="32"/>
  <c r="L34" i="32"/>
  <c r="K34" i="32"/>
  <c r="H34" i="32"/>
  <c r="L33" i="32"/>
  <c r="K33" i="32"/>
  <c r="H33" i="32"/>
  <c r="L32" i="32"/>
  <c r="K32" i="32"/>
  <c r="H32" i="32"/>
  <c r="L31" i="32"/>
  <c r="K31" i="32"/>
  <c r="H31" i="32"/>
  <c r="L30" i="32"/>
  <c r="K30" i="32"/>
  <c r="H30" i="32"/>
  <c r="L29" i="32"/>
  <c r="K29" i="32"/>
  <c r="H29" i="32"/>
  <c r="L28" i="32"/>
  <c r="K28" i="32"/>
  <c r="H28" i="32"/>
  <c r="L27" i="32"/>
  <c r="K27" i="32"/>
  <c r="H27" i="32"/>
  <c r="L26" i="32"/>
  <c r="K26" i="32"/>
  <c r="H26" i="32"/>
  <c r="L25" i="32"/>
  <c r="K25" i="32"/>
  <c r="H25" i="32"/>
  <c r="L24" i="32"/>
  <c r="K24" i="32"/>
  <c r="H24" i="32"/>
  <c r="L23" i="32"/>
  <c r="K23" i="32"/>
  <c r="H23" i="32"/>
  <c r="L22" i="32"/>
  <c r="K22" i="32"/>
  <c r="H22" i="32"/>
  <c r="L21" i="32"/>
  <c r="K21" i="32"/>
  <c r="H21" i="32"/>
  <c r="L20" i="32"/>
  <c r="K20" i="32"/>
  <c r="H20" i="32"/>
  <c r="H19" i="32"/>
  <c r="L18" i="32"/>
  <c r="K18" i="32"/>
  <c r="H18" i="32"/>
  <c r="L17" i="32"/>
  <c r="K17" i="32"/>
  <c r="H17" i="32"/>
  <c r="L16" i="32"/>
  <c r="K16" i="32"/>
  <c r="H16" i="32"/>
  <c r="L15" i="32"/>
  <c r="K15" i="32"/>
  <c r="H15" i="32"/>
  <c r="L14" i="32"/>
  <c r="K14" i="32"/>
  <c r="H14" i="32"/>
  <c r="L13" i="32"/>
  <c r="K13" i="32"/>
  <c r="H13" i="32"/>
  <c r="L12" i="32"/>
  <c r="K12" i="32"/>
  <c r="H12" i="32"/>
  <c r="L11" i="32"/>
  <c r="K11" i="32"/>
  <c r="H11" i="32"/>
  <c r="L10" i="32"/>
  <c r="K10" i="32"/>
  <c r="H10" i="32"/>
  <c r="L9" i="32"/>
  <c r="K9" i="32"/>
  <c r="H9" i="32"/>
  <c r="L8" i="32"/>
  <c r="K8" i="32"/>
  <c r="H8" i="32"/>
  <c r="L7" i="32"/>
  <c r="K7" i="32"/>
  <c r="H7" i="32"/>
  <c r="L6" i="32"/>
  <c r="K6" i="32"/>
  <c r="H6" i="32"/>
  <c r="L5" i="32"/>
  <c r="K5" i="32"/>
  <c r="H5" i="32"/>
  <c r="L4" i="32"/>
  <c r="K4" i="32"/>
  <c r="H4" i="32"/>
  <c r="L3" i="32"/>
  <c r="K3" i="32"/>
  <c r="H3" i="32"/>
  <c r="H2" i="32"/>
  <c r="L61" i="15"/>
  <c r="K61" i="15"/>
  <c r="L60" i="15"/>
  <c r="K60" i="15"/>
  <c r="L59" i="15"/>
  <c r="K59" i="15"/>
  <c r="L58" i="15"/>
  <c r="K58" i="15"/>
  <c r="L57" i="15"/>
  <c r="K57" i="15"/>
  <c r="L56" i="15"/>
  <c r="K56" i="15"/>
  <c r="L55" i="15"/>
  <c r="K55" i="15"/>
  <c r="L54" i="15"/>
  <c r="K54" i="15"/>
  <c r="L53" i="15"/>
  <c r="K53" i="15"/>
  <c r="L52" i="15"/>
  <c r="K52" i="15"/>
  <c r="L51" i="15"/>
  <c r="K51" i="15"/>
  <c r="L50" i="15"/>
  <c r="K50" i="15"/>
  <c r="L49" i="15"/>
  <c r="K49" i="15"/>
  <c r="L48" i="15"/>
  <c r="K48" i="15"/>
  <c r="L47" i="15"/>
  <c r="K47" i="15"/>
  <c r="L46" i="15"/>
  <c r="K46" i="15"/>
  <c r="L45" i="15"/>
  <c r="K45" i="15"/>
  <c r="H45" i="15"/>
  <c r="L44" i="15"/>
  <c r="K44" i="15"/>
  <c r="H44" i="15"/>
  <c r="L43" i="15"/>
  <c r="K43" i="15"/>
  <c r="H43" i="15"/>
  <c r="L42" i="15"/>
  <c r="K42" i="15"/>
  <c r="H42" i="15"/>
  <c r="L41" i="15"/>
  <c r="K41" i="15"/>
  <c r="H41" i="15"/>
  <c r="L40" i="15"/>
  <c r="K40" i="15"/>
  <c r="H40" i="15"/>
  <c r="L39" i="15"/>
  <c r="K39" i="15"/>
  <c r="H39" i="15"/>
  <c r="L38" i="15"/>
  <c r="K38" i="15"/>
  <c r="H38" i="15"/>
  <c r="L37" i="15"/>
  <c r="K37" i="15"/>
  <c r="H37" i="15"/>
  <c r="L36" i="15"/>
  <c r="K36" i="15"/>
  <c r="H36" i="15"/>
  <c r="L35" i="15"/>
  <c r="K35" i="15"/>
  <c r="H35" i="15"/>
  <c r="L34" i="15"/>
  <c r="K34" i="15"/>
  <c r="H34" i="15"/>
  <c r="L33" i="15"/>
  <c r="K33" i="15"/>
  <c r="H33" i="15"/>
  <c r="L32" i="15"/>
  <c r="K32" i="15"/>
  <c r="H32" i="15"/>
  <c r="L31" i="15"/>
  <c r="K31" i="15"/>
  <c r="H31" i="15"/>
  <c r="L30" i="15"/>
  <c r="K30" i="15"/>
  <c r="H30" i="15"/>
  <c r="L29" i="15"/>
  <c r="K29" i="15"/>
  <c r="H29" i="15"/>
  <c r="L28" i="15"/>
  <c r="K28" i="15"/>
  <c r="H28" i="15"/>
  <c r="H27" i="15"/>
  <c r="L26" i="15"/>
  <c r="K26" i="15"/>
  <c r="H26" i="15"/>
  <c r="L25" i="15"/>
  <c r="K25" i="15"/>
  <c r="H25" i="15"/>
  <c r="H24" i="15"/>
  <c r="L23" i="15"/>
  <c r="K23" i="15"/>
  <c r="H23" i="15"/>
  <c r="L22" i="15"/>
  <c r="K22" i="15"/>
  <c r="H22" i="15"/>
  <c r="H21" i="15"/>
  <c r="L20" i="15"/>
  <c r="K20" i="15"/>
  <c r="H20" i="15"/>
  <c r="L19" i="15"/>
  <c r="K19" i="15"/>
  <c r="H19" i="15"/>
  <c r="L18" i="15"/>
  <c r="K18" i="15"/>
  <c r="H18" i="15"/>
  <c r="L17" i="15"/>
  <c r="K17" i="15"/>
  <c r="H17" i="15"/>
  <c r="L16" i="15"/>
  <c r="K16" i="15"/>
  <c r="H16" i="15"/>
  <c r="L15" i="15"/>
  <c r="K15" i="15"/>
  <c r="H15" i="15"/>
  <c r="L14" i="15"/>
  <c r="K14" i="15"/>
  <c r="H14" i="15"/>
  <c r="L13" i="15"/>
  <c r="K13" i="15"/>
  <c r="H13" i="15"/>
  <c r="L12" i="15"/>
  <c r="K12" i="15"/>
  <c r="H12" i="15"/>
  <c r="L11" i="15"/>
  <c r="K11" i="15"/>
  <c r="H11" i="15"/>
  <c r="L10" i="15"/>
  <c r="K10" i="15"/>
  <c r="H10" i="15"/>
  <c r="H9" i="15"/>
  <c r="L8" i="15"/>
  <c r="K8" i="15"/>
  <c r="H8" i="15"/>
  <c r="L7" i="15"/>
  <c r="K7" i="15"/>
  <c r="H7" i="15"/>
  <c r="L6" i="15"/>
  <c r="K6" i="15"/>
  <c r="H6" i="15"/>
  <c r="L5" i="15"/>
  <c r="K5" i="15"/>
  <c r="H5" i="15"/>
  <c r="L4" i="15"/>
  <c r="K4" i="15"/>
  <c r="H4" i="15"/>
  <c r="L3" i="15"/>
  <c r="K3" i="15"/>
  <c r="H3" i="15"/>
  <c r="H2" i="15"/>
  <c r="L15" i="16"/>
  <c r="K15" i="16"/>
  <c r="L14" i="16"/>
  <c r="K14" i="16"/>
  <c r="L13" i="16"/>
  <c r="K13" i="16"/>
  <c r="L11" i="16"/>
  <c r="K11" i="16"/>
  <c r="L10" i="16"/>
  <c r="K10" i="16"/>
  <c r="H10" i="16"/>
  <c r="L9" i="16"/>
  <c r="K9" i="16"/>
  <c r="H9" i="16"/>
  <c r="H8" i="16"/>
  <c r="L7" i="16"/>
  <c r="K7" i="16"/>
  <c r="H7" i="16"/>
  <c r="L6" i="16"/>
  <c r="K6" i="16"/>
  <c r="H6" i="16"/>
  <c r="L5" i="16"/>
  <c r="K5" i="16"/>
  <c r="H5" i="16"/>
  <c r="L4" i="16"/>
  <c r="H4" i="16"/>
  <c r="L3" i="16"/>
  <c r="H3" i="16"/>
  <c r="H2" i="16"/>
  <c r="L8" i="23"/>
  <c r="K8" i="23"/>
  <c r="L7" i="23"/>
  <c r="K7" i="23"/>
  <c r="H6" i="23"/>
  <c r="L5" i="23"/>
  <c r="K5" i="23"/>
  <c r="H5" i="23"/>
  <c r="L4" i="23"/>
  <c r="K4" i="23"/>
  <c r="H4" i="23"/>
  <c r="L3" i="23"/>
  <c r="K3" i="23"/>
  <c r="H3" i="23"/>
  <c r="H2" i="23"/>
  <c r="L8" i="31"/>
  <c r="L7" i="31"/>
  <c r="L6" i="31"/>
  <c r="H6" i="31"/>
  <c r="H5" i="31"/>
  <c r="L4" i="31"/>
  <c r="H4" i="31"/>
  <c r="L3" i="31"/>
  <c r="H3" i="31"/>
  <c r="H2" i="31"/>
  <c r="L16" i="50"/>
  <c r="L15" i="50"/>
  <c r="L14" i="50"/>
  <c r="K14" i="50"/>
  <c r="H13" i="50"/>
  <c r="L6" i="50"/>
  <c r="H12" i="50"/>
  <c r="H11" i="50"/>
  <c r="L4" i="50"/>
  <c r="H10" i="50"/>
  <c r="L12" i="50"/>
  <c r="H9" i="50"/>
  <c r="L8" i="50"/>
  <c r="H8" i="50"/>
  <c r="L11" i="50"/>
  <c r="H7" i="50"/>
  <c r="L7" i="50"/>
  <c r="H6" i="50"/>
  <c r="L10" i="50"/>
  <c r="H5" i="50"/>
  <c r="H4" i="50"/>
  <c r="L3" i="50"/>
  <c r="K3" i="50"/>
  <c r="H3" i="50"/>
  <c r="H2" i="50"/>
  <c r="L27" i="17"/>
  <c r="K27" i="17"/>
  <c r="L26" i="17"/>
  <c r="K26" i="17"/>
  <c r="H26" i="17"/>
  <c r="L25" i="17"/>
  <c r="K25" i="17"/>
  <c r="H25" i="17"/>
  <c r="L24" i="17"/>
  <c r="K24" i="17"/>
  <c r="H24" i="17"/>
  <c r="L23" i="17"/>
  <c r="K23" i="17"/>
  <c r="H23" i="17"/>
  <c r="L22" i="17"/>
  <c r="K22" i="17"/>
  <c r="H22" i="17"/>
  <c r="L21" i="17"/>
  <c r="K21" i="17"/>
  <c r="H21" i="17"/>
  <c r="L20" i="17"/>
  <c r="K20" i="17"/>
  <c r="H20" i="17"/>
  <c r="L19" i="17"/>
  <c r="K19" i="17"/>
  <c r="H19" i="17"/>
  <c r="L18" i="17"/>
  <c r="K18" i="17"/>
  <c r="H18" i="17"/>
  <c r="L17" i="17"/>
  <c r="K17" i="17"/>
  <c r="H17" i="17"/>
  <c r="L16" i="17"/>
  <c r="K16" i="17"/>
  <c r="H16" i="17"/>
  <c r="L15" i="17"/>
  <c r="K15" i="17"/>
  <c r="H15" i="17"/>
  <c r="L14" i="17"/>
  <c r="K14" i="17"/>
  <c r="H14" i="17"/>
  <c r="L13" i="17"/>
  <c r="K13" i="17"/>
  <c r="H13" i="17"/>
  <c r="L12" i="17"/>
  <c r="K12" i="17"/>
  <c r="H12" i="17"/>
  <c r="L11" i="17"/>
  <c r="K11" i="17"/>
  <c r="H11" i="17"/>
  <c r="L10" i="17"/>
  <c r="K10" i="17"/>
  <c r="H10" i="17"/>
  <c r="L9" i="17"/>
  <c r="K9" i="17"/>
  <c r="H9" i="17"/>
  <c r="L8" i="17"/>
  <c r="K8" i="17"/>
  <c r="H8" i="17"/>
  <c r="L7" i="17"/>
  <c r="K7" i="17"/>
  <c r="H7" i="17"/>
  <c r="L6" i="17"/>
  <c r="K6" i="17"/>
  <c r="H6" i="17"/>
  <c r="L5" i="17"/>
  <c r="K5" i="17"/>
  <c r="H5" i="17"/>
  <c r="L4" i="17"/>
  <c r="K4" i="17"/>
  <c r="H4" i="17"/>
  <c r="L3" i="17"/>
  <c r="K3" i="17"/>
  <c r="H3" i="17"/>
  <c r="H2" i="17"/>
  <c r="L11" i="24"/>
  <c r="K11" i="24"/>
  <c r="L10" i="24"/>
  <c r="K10" i="24"/>
  <c r="L9" i="24"/>
  <c r="K9" i="24"/>
  <c r="H8" i="24"/>
  <c r="L7" i="24"/>
  <c r="K7" i="24"/>
  <c r="H7" i="24"/>
  <c r="L6" i="24"/>
  <c r="K6" i="24"/>
  <c r="H6" i="24"/>
  <c r="L5" i="24"/>
  <c r="K5" i="24"/>
  <c r="H5" i="24"/>
  <c r="L4" i="24"/>
  <c r="K4" i="24"/>
  <c r="H4" i="24"/>
  <c r="L3" i="24"/>
  <c r="K3" i="24"/>
  <c r="H3" i="24"/>
  <c r="H2" i="24"/>
  <c r="L27" i="26"/>
  <c r="K27" i="26"/>
  <c r="L26" i="26"/>
  <c r="K26" i="26"/>
  <c r="L25" i="26"/>
  <c r="K25" i="26"/>
  <c r="K23" i="26"/>
  <c r="L22" i="26"/>
  <c r="K22" i="26"/>
  <c r="L21" i="26"/>
  <c r="K21" i="26"/>
  <c r="L20" i="26"/>
  <c r="K20" i="26"/>
  <c r="H20" i="26"/>
  <c r="H19" i="26"/>
  <c r="L18" i="26"/>
  <c r="K18" i="26"/>
  <c r="H18" i="26"/>
  <c r="L17" i="26"/>
  <c r="K17" i="26"/>
  <c r="H17" i="26"/>
  <c r="L16" i="26"/>
  <c r="K16" i="26"/>
  <c r="H16" i="26"/>
  <c r="H15" i="26"/>
  <c r="L14" i="26"/>
  <c r="K14" i="26"/>
  <c r="H14" i="26"/>
  <c r="L13" i="26"/>
  <c r="K13" i="26"/>
  <c r="H13" i="26"/>
  <c r="L12" i="26"/>
  <c r="K12" i="26"/>
  <c r="H12" i="26"/>
  <c r="L11" i="26"/>
  <c r="K11" i="26"/>
  <c r="H11" i="26"/>
  <c r="L10" i="26"/>
  <c r="K10" i="26"/>
  <c r="H10" i="26"/>
  <c r="L9" i="26"/>
  <c r="K9" i="26"/>
  <c r="H9" i="26"/>
  <c r="L8" i="26"/>
  <c r="K8" i="26"/>
  <c r="H8" i="26"/>
  <c r="L7" i="26"/>
  <c r="K7" i="26"/>
  <c r="H7" i="26"/>
  <c r="L6" i="26"/>
  <c r="K6" i="26"/>
  <c r="H6" i="26"/>
  <c r="L5" i="26"/>
  <c r="K5" i="26"/>
  <c r="H5" i="26"/>
  <c r="L4" i="26"/>
  <c r="K4" i="26"/>
  <c r="H4" i="26"/>
  <c r="L3" i="26"/>
  <c r="K3" i="26"/>
  <c r="H3" i="26"/>
  <c r="H2" i="26"/>
  <c r="L5" i="33"/>
  <c r="L4" i="33"/>
  <c r="H4" i="33"/>
  <c r="L3" i="33"/>
  <c r="H3" i="33"/>
  <c r="H2" i="33"/>
  <c r="L25" i="47"/>
  <c r="K25" i="47"/>
  <c r="L24" i="47"/>
  <c r="K24" i="47"/>
  <c r="L23" i="47"/>
  <c r="K23" i="47"/>
  <c r="L22" i="47"/>
  <c r="K22" i="47"/>
  <c r="L21" i="47"/>
  <c r="K21" i="47"/>
  <c r="L20" i="47"/>
  <c r="K20" i="47"/>
  <c r="L19" i="47"/>
  <c r="K19" i="47"/>
  <c r="L18" i="47"/>
  <c r="K18" i="47"/>
  <c r="L17" i="47"/>
  <c r="K17" i="47"/>
  <c r="L16" i="47"/>
  <c r="K16" i="47"/>
  <c r="L15" i="47"/>
  <c r="K15" i="47"/>
  <c r="L14" i="47"/>
  <c r="K14" i="47"/>
  <c r="L13" i="47"/>
  <c r="K13" i="47"/>
  <c r="L12" i="47"/>
  <c r="K12" i="47"/>
  <c r="L11" i="47"/>
  <c r="K11" i="47"/>
  <c r="L10" i="47"/>
  <c r="K10" i="47"/>
  <c r="L9" i="47"/>
  <c r="K9" i="47"/>
  <c r="L8" i="47"/>
  <c r="K8" i="47"/>
  <c r="L7" i="47"/>
  <c r="K7" i="47"/>
  <c r="L6" i="47"/>
  <c r="K6" i="47"/>
  <c r="L5" i="47"/>
  <c r="K5" i="47"/>
  <c r="L4" i="47"/>
  <c r="K4" i="47"/>
  <c r="L3" i="47"/>
  <c r="H2" i="47"/>
  <c r="L4" i="46"/>
  <c r="K4" i="46"/>
  <c r="L3" i="46"/>
  <c r="K3" i="46"/>
  <c r="H3" i="46"/>
  <c r="H2" i="46"/>
  <c r="L5" i="48"/>
  <c r="K5" i="48"/>
  <c r="L4" i="48"/>
  <c r="K4" i="48"/>
  <c r="H4" i="48"/>
  <c r="L3" i="48"/>
  <c r="K3" i="48"/>
  <c r="H3" i="48"/>
  <c r="H2" i="48"/>
  <c r="L735" i="3"/>
  <c r="K735" i="3"/>
  <c r="L734" i="3"/>
  <c r="K734" i="3"/>
  <c r="L733" i="3"/>
  <c r="K733" i="3"/>
  <c r="L732" i="3"/>
  <c r="K732" i="3"/>
  <c r="L731" i="3"/>
  <c r="K731" i="3"/>
  <c r="L729" i="3"/>
  <c r="K729" i="3"/>
  <c r="L728" i="3"/>
  <c r="K728" i="3"/>
  <c r="L727" i="3"/>
  <c r="K727" i="3"/>
  <c r="L726" i="3"/>
  <c r="K726" i="3"/>
  <c r="L725" i="3"/>
  <c r="K725" i="3"/>
  <c r="L723" i="3"/>
  <c r="K723" i="3"/>
  <c r="L722" i="3"/>
  <c r="K722" i="3"/>
  <c r="L721" i="3"/>
  <c r="K721" i="3"/>
  <c r="L720" i="3"/>
  <c r="K720" i="3"/>
  <c r="L719" i="3"/>
  <c r="K719" i="3"/>
  <c r="L717" i="3"/>
  <c r="K717" i="3"/>
  <c r="L716" i="3"/>
  <c r="K716" i="3"/>
  <c r="L715" i="3"/>
  <c r="K715" i="3"/>
  <c r="L714" i="3"/>
  <c r="K714" i="3"/>
  <c r="L713" i="3"/>
  <c r="K713" i="3"/>
  <c r="L712" i="3"/>
  <c r="K712" i="3"/>
  <c r="L711" i="3"/>
  <c r="K711" i="3"/>
  <c r="L710" i="3"/>
  <c r="K710" i="3"/>
  <c r="L708" i="3"/>
  <c r="K708" i="3"/>
  <c r="L707" i="3"/>
  <c r="K707" i="3"/>
  <c r="L706" i="3"/>
  <c r="K706" i="3"/>
  <c r="L705" i="3"/>
  <c r="K705" i="3"/>
  <c r="L704" i="3"/>
  <c r="K704" i="3"/>
  <c r="L703" i="3"/>
  <c r="K703" i="3"/>
  <c r="L702" i="3"/>
  <c r="K702" i="3"/>
  <c r="L701" i="3"/>
  <c r="K701" i="3"/>
  <c r="L700" i="3"/>
  <c r="K700" i="3"/>
  <c r="L698" i="3"/>
  <c r="K698" i="3"/>
  <c r="L697" i="3"/>
  <c r="K697" i="3"/>
  <c r="L696" i="3"/>
  <c r="K696" i="3"/>
  <c r="L695" i="3"/>
  <c r="K695" i="3"/>
  <c r="L694" i="3"/>
  <c r="K694" i="3"/>
  <c r="L693" i="3"/>
  <c r="K693" i="3"/>
  <c r="L692" i="3"/>
  <c r="K692" i="3"/>
  <c r="L691" i="3"/>
  <c r="K691" i="3"/>
  <c r="L689" i="3"/>
  <c r="K689" i="3"/>
  <c r="L688" i="3"/>
  <c r="K688" i="3"/>
  <c r="L687" i="3"/>
  <c r="K687" i="3"/>
  <c r="L686" i="3"/>
  <c r="K686" i="3"/>
  <c r="L685" i="3"/>
  <c r="K685" i="3"/>
  <c r="L684" i="3"/>
  <c r="K684" i="3"/>
  <c r="L683" i="3"/>
  <c r="K683" i="3"/>
  <c r="L682" i="3"/>
  <c r="K682" i="3"/>
  <c r="L681" i="3"/>
  <c r="K681" i="3"/>
  <c r="L680" i="3"/>
  <c r="K680" i="3"/>
  <c r="N679" i="3"/>
  <c r="L679" i="3"/>
  <c r="K679" i="3"/>
  <c r="L678" i="3"/>
  <c r="K678" i="3"/>
  <c r="L677" i="3"/>
  <c r="K677" i="3"/>
  <c r="L676" i="3"/>
  <c r="K676" i="3"/>
  <c r="L675" i="3"/>
  <c r="K675" i="3"/>
  <c r="L674" i="3"/>
  <c r="K674" i="3"/>
  <c r="L672" i="3"/>
  <c r="K672" i="3"/>
  <c r="L671" i="3"/>
  <c r="K671" i="3"/>
  <c r="L670" i="3"/>
  <c r="K670" i="3"/>
  <c r="L669" i="3"/>
  <c r="K669" i="3"/>
  <c r="L668" i="3"/>
  <c r="K668" i="3"/>
  <c r="L667" i="3"/>
  <c r="K667" i="3"/>
  <c r="L666" i="3"/>
  <c r="K666" i="3"/>
  <c r="L665" i="3"/>
  <c r="K665" i="3"/>
  <c r="L664" i="3"/>
  <c r="K664" i="3"/>
  <c r="L663" i="3"/>
  <c r="K663" i="3"/>
  <c r="L662" i="3"/>
  <c r="K662" i="3"/>
  <c r="L661" i="3"/>
  <c r="K661" i="3"/>
  <c r="L660" i="3"/>
  <c r="K660" i="3"/>
  <c r="L659" i="3"/>
  <c r="K659" i="3"/>
  <c r="L658" i="3"/>
  <c r="K658" i="3"/>
  <c r="L657" i="3"/>
  <c r="K657" i="3"/>
  <c r="L656" i="3"/>
  <c r="K656" i="3"/>
  <c r="L655" i="3"/>
  <c r="K655" i="3"/>
  <c r="L654" i="3"/>
  <c r="K654" i="3"/>
  <c r="L653" i="3"/>
  <c r="K653" i="3"/>
  <c r="L652" i="3"/>
  <c r="K652" i="3"/>
  <c r="L651" i="3"/>
  <c r="K651" i="3"/>
  <c r="L650" i="3"/>
  <c r="K650" i="3"/>
  <c r="L649" i="3"/>
  <c r="K649" i="3"/>
  <c r="L648" i="3"/>
  <c r="K648" i="3"/>
  <c r="L647" i="3"/>
  <c r="K647" i="3"/>
  <c r="L646" i="3"/>
  <c r="K646" i="3"/>
  <c r="L645" i="3"/>
  <c r="K645" i="3"/>
  <c r="L644" i="3"/>
  <c r="K644" i="3"/>
  <c r="L643" i="3"/>
  <c r="K643" i="3"/>
  <c r="L642" i="3"/>
  <c r="K642" i="3"/>
  <c r="L641" i="3"/>
  <c r="K641" i="3"/>
  <c r="L640" i="3"/>
  <c r="K640" i="3"/>
  <c r="L639" i="3"/>
  <c r="K639" i="3"/>
  <c r="L638" i="3"/>
  <c r="K638" i="3"/>
  <c r="L637" i="3"/>
  <c r="K637" i="3"/>
  <c r="L636" i="3"/>
  <c r="K636" i="3"/>
  <c r="L635" i="3"/>
  <c r="K635" i="3"/>
  <c r="L634" i="3"/>
  <c r="K634" i="3"/>
  <c r="L633" i="3"/>
  <c r="K633" i="3"/>
  <c r="L632" i="3"/>
  <c r="K632" i="3"/>
  <c r="L631" i="3"/>
  <c r="K631" i="3"/>
  <c r="L630" i="3"/>
  <c r="K630" i="3"/>
  <c r="L629" i="3"/>
  <c r="K629" i="3"/>
  <c r="L628" i="3"/>
  <c r="K628" i="3"/>
  <c r="L627" i="3"/>
  <c r="K627" i="3"/>
  <c r="L626" i="3"/>
  <c r="K626" i="3"/>
  <c r="L625" i="3"/>
  <c r="K625" i="3"/>
  <c r="L624" i="3"/>
  <c r="K624" i="3"/>
  <c r="L623" i="3"/>
  <c r="K623" i="3"/>
  <c r="L622" i="3"/>
  <c r="K622" i="3"/>
  <c r="L621" i="3"/>
  <c r="K621" i="3"/>
  <c r="L620" i="3"/>
  <c r="K620" i="3"/>
  <c r="L619" i="3"/>
  <c r="K619" i="3"/>
  <c r="L618" i="3"/>
  <c r="K618" i="3"/>
  <c r="L617" i="3"/>
  <c r="K617" i="3"/>
  <c r="L616" i="3"/>
  <c r="K616" i="3"/>
  <c r="L615" i="3"/>
  <c r="K615" i="3"/>
  <c r="L614" i="3"/>
  <c r="K614" i="3"/>
  <c r="L612" i="3"/>
  <c r="K612" i="3"/>
  <c r="L611" i="3"/>
  <c r="K611" i="3"/>
  <c r="L610" i="3"/>
  <c r="K610" i="3"/>
  <c r="L609" i="3"/>
  <c r="K609" i="3"/>
  <c r="L608" i="3"/>
  <c r="K608" i="3"/>
  <c r="L607" i="3"/>
  <c r="K607" i="3"/>
  <c r="L606" i="3"/>
  <c r="K606" i="3"/>
  <c r="L605" i="3"/>
  <c r="K605" i="3"/>
  <c r="L604" i="3"/>
  <c r="K604" i="3"/>
  <c r="L603" i="3"/>
  <c r="K603" i="3"/>
  <c r="L602" i="3"/>
  <c r="K602" i="3"/>
  <c r="L601" i="3"/>
  <c r="K601" i="3"/>
  <c r="L600" i="3"/>
  <c r="K600" i="3"/>
  <c r="L599" i="3"/>
  <c r="K599" i="3"/>
  <c r="L598" i="3"/>
  <c r="K598" i="3"/>
  <c r="L597" i="3"/>
  <c r="K597" i="3"/>
  <c r="L596" i="3"/>
  <c r="K596" i="3"/>
  <c r="L595" i="3"/>
  <c r="K595" i="3"/>
  <c r="L594" i="3"/>
  <c r="K594" i="3"/>
  <c r="L593" i="3"/>
  <c r="K593" i="3"/>
  <c r="L592" i="3"/>
  <c r="K592" i="3"/>
  <c r="L591" i="3"/>
  <c r="K591" i="3"/>
  <c r="L590" i="3"/>
  <c r="K590" i="3"/>
  <c r="L589" i="3"/>
  <c r="K589" i="3"/>
  <c r="L588" i="3"/>
  <c r="K588" i="3"/>
  <c r="L587" i="3"/>
  <c r="K587" i="3"/>
  <c r="L586" i="3"/>
  <c r="K586" i="3"/>
  <c r="L585" i="3"/>
  <c r="K585" i="3"/>
  <c r="L584" i="3"/>
  <c r="K584" i="3"/>
  <c r="L583" i="3"/>
  <c r="K583" i="3"/>
  <c r="L582" i="3"/>
  <c r="K582" i="3"/>
  <c r="L581" i="3"/>
  <c r="K581" i="3"/>
  <c r="L580" i="3"/>
  <c r="K580" i="3"/>
  <c r="L579" i="3"/>
  <c r="K579" i="3"/>
  <c r="L578" i="3"/>
  <c r="K578" i="3"/>
  <c r="L577" i="3"/>
  <c r="K577" i="3"/>
  <c r="L576" i="3"/>
  <c r="K576" i="3"/>
  <c r="L575" i="3"/>
  <c r="K575" i="3"/>
  <c r="L574" i="3"/>
  <c r="K574" i="3"/>
  <c r="L573" i="3"/>
  <c r="K573" i="3"/>
  <c r="L572" i="3"/>
  <c r="K572" i="3"/>
  <c r="L571" i="3"/>
  <c r="K571" i="3"/>
  <c r="L570" i="3"/>
  <c r="K570" i="3"/>
  <c r="L569" i="3"/>
  <c r="K569" i="3"/>
  <c r="L568" i="3"/>
  <c r="K568" i="3"/>
  <c r="L567" i="3"/>
  <c r="K567" i="3"/>
  <c r="L566" i="3"/>
  <c r="K566" i="3"/>
  <c r="L565" i="3"/>
  <c r="K565" i="3"/>
  <c r="L564" i="3"/>
  <c r="K564" i="3"/>
  <c r="L563" i="3"/>
  <c r="K563" i="3"/>
  <c r="L562" i="3"/>
  <c r="K562" i="3"/>
  <c r="L561" i="3"/>
  <c r="K561" i="3"/>
  <c r="L560" i="3"/>
  <c r="K560" i="3"/>
  <c r="L559" i="3"/>
  <c r="K559" i="3"/>
  <c r="L558" i="3"/>
  <c r="K558" i="3"/>
  <c r="L557" i="3"/>
  <c r="K557" i="3"/>
  <c r="L556" i="3"/>
  <c r="K556" i="3"/>
  <c r="L554" i="3"/>
  <c r="K554" i="3"/>
  <c r="L553" i="3"/>
  <c r="K553" i="3"/>
  <c r="L552" i="3"/>
  <c r="K552" i="3"/>
  <c r="L551" i="3"/>
  <c r="K551" i="3"/>
  <c r="L550" i="3"/>
  <c r="K550" i="3"/>
  <c r="L549" i="3"/>
  <c r="K549" i="3"/>
  <c r="L548" i="3"/>
  <c r="K548" i="3"/>
  <c r="L547" i="3"/>
  <c r="K547" i="3"/>
  <c r="L546" i="3"/>
  <c r="K546" i="3"/>
  <c r="L545" i="3"/>
  <c r="K545" i="3"/>
  <c r="L544" i="3"/>
  <c r="K544" i="3"/>
  <c r="L543" i="3"/>
  <c r="K543" i="3"/>
  <c r="L542" i="3"/>
  <c r="K542" i="3"/>
  <c r="L541" i="3"/>
  <c r="K541" i="3"/>
  <c r="L540" i="3"/>
  <c r="K540" i="3"/>
  <c r="L539" i="3"/>
  <c r="K539" i="3"/>
  <c r="L538" i="3"/>
  <c r="K538" i="3"/>
  <c r="L537" i="3"/>
  <c r="K537" i="3"/>
  <c r="L536" i="3"/>
  <c r="K536" i="3"/>
  <c r="L535" i="3"/>
  <c r="K535" i="3"/>
  <c r="L534" i="3"/>
  <c r="K534" i="3"/>
  <c r="L533" i="3"/>
  <c r="K533" i="3"/>
  <c r="L532" i="3"/>
  <c r="K532" i="3"/>
  <c r="L531" i="3"/>
  <c r="K531" i="3"/>
  <c r="L530" i="3"/>
  <c r="K530" i="3"/>
  <c r="L529" i="3"/>
  <c r="K529" i="3"/>
  <c r="L528" i="3"/>
  <c r="K528" i="3"/>
  <c r="L526" i="3"/>
  <c r="K526" i="3"/>
  <c r="L525" i="3"/>
  <c r="K525" i="3"/>
  <c r="L524" i="3"/>
  <c r="K524" i="3"/>
  <c r="L523" i="3"/>
  <c r="K523" i="3"/>
  <c r="L522" i="3"/>
  <c r="K522" i="3"/>
  <c r="L521" i="3"/>
  <c r="K521" i="3"/>
  <c r="L520" i="3"/>
  <c r="K520" i="3"/>
  <c r="L519" i="3"/>
  <c r="K519" i="3"/>
  <c r="L518" i="3"/>
  <c r="K518" i="3"/>
  <c r="L517" i="3"/>
  <c r="K517" i="3"/>
  <c r="L516" i="3"/>
  <c r="K516" i="3"/>
  <c r="L515" i="3"/>
  <c r="K515" i="3"/>
  <c r="L514" i="3"/>
  <c r="K514" i="3"/>
  <c r="L513" i="3"/>
  <c r="K513" i="3"/>
  <c r="L512" i="3"/>
  <c r="K512" i="3"/>
  <c r="L511" i="3"/>
  <c r="K511" i="3"/>
  <c r="L510" i="3"/>
  <c r="K510" i="3"/>
  <c r="L509" i="3"/>
  <c r="K509" i="3"/>
  <c r="L508" i="3"/>
  <c r="K508" i="3"/>
  <c r="L507" i="3"/>
  <c r="K507" i="3"/>
  <c r="L506" i="3"/>
  <c r="K506" i="3"/>
  <c r="L505" i="3"/>
  <c r="K505" i="3"/>
  <c r="L504" i="3"/>
  <c r="K504" i="3"/>
  <c r="L503" i="3"/>
  <c r="K503" i="3"/>
  <c r="L502" i="3"/>
  <c r="K502" i="3"/>
  <c r="L501" i="3"/>
  <c r="K501" i="3"/>
  <c r="L499" i="3"/>
  <c r="K499" i="3"/>
  <c r="L498" i="3"/>
  <c r="K498" i="3"/>
  <c r="L497" i="3"/>
  <c r="K497" i="3"/>
  <c r="L496" i="3"/>
  <c r="K496" i="3"/>
  <c r="L495" i="3"/>
  <c r="K495" i="3"/>
  <c r="L494" i="3"/>
  <c r="K494" i="3"/>
  <c r="L493" i="3"/>
  <c r="K493" i="3"/>
  <c r="L492" i="3"/>
  <c r="K492" i="3"/>
  <c r="L491" i="3"/>
  <c r="K491" i="3"/>
  <c r="L490" i="3"/>
  <c r="K490" i="3"/>
  <c r="L489" i="3"/>
  <c r="K489" i="3"/>
  <c r="L488" i="3"/>
  <c r="K488" i="3"/>
  <c r="L487" i="3"/>
  <c r="K487" i="3"/>
  <c r="L486" i="3"/>
  <c r="K486" i="3"/>
  <c r="L485" i="3"/>
  <c r="K485" i="3"/>
  <c r="L484" i="3"/>
  <c r="K484" i="3"/>
  <c r="L483" i="3"/>
  <c r="K483" i="3"/>
  <c r="L482" i="3"/>
  <c r="K482" i="3"/>
  <c r="L481" i="3"/>
  <c r="K481" i="3"/>
  <c r="L480" i="3"/>
  <c r="K480" i="3"/>
  <c r="L479" i="3"/>
  <c r="K479" i="3"/>
  <c r="L478" i="3"/>
  <c r="K478" i="3"/>
  <c r="L477" i="3"/>
  <c r="K477" i="3"/>
  <c r="L476" i="3"/>
  <c r="K476" i="3"/>
  <c r="L475" i="3"/>
  <c r="K475" i="3"/>
  <c r="L474" i="3"/>
  <c r="K474" i="3"/>
  <c r="L473" i="3"/>
  <c r="K473" i="3"/>
  <c r="L472" i="3"/>
  <c r="K472" i="3"/>
  <c r="L471" i="3"/>
  <c r="K471" i="3"/>
  <c r="L470" i="3"/>
  <c r="K470" i="3"/>
  <c r="L469" i="3"/>
  <c r="K469" i="3"/>
  <c r="L468" i="3"/>
  <c r="K468" i="3"/>
  <c r="L467" i="3"/>
  <c r="K467" i="3"/>
  <c r="L466" i="3"/>
  <c r="K466" i="3"/>
  <c r="L465" i="3"/>
  <c r="K465" i="3"/>
  <c r="L464" i="3"/>
  <c r="K464" i="3"/>
  <c r="L463" i="3"/>
  <c r="K463" i="3"/>
  <c r="L462" i="3"/>
  <c r="K462" i="3"/>
  <c r="L461" i="3"/>
  <c r="K461" i="3"/>
  <c r="L460" i="3"/>
  <c r="K460" i="3"/>
  <c r="L458" i="3"/>
  <c r="K458" i="3"/>
  <c r="L457" i="3"/>
  <c r="K457" i="3"/>
  <c r="L456" i="3"/>
  <c r="K456" i="3"/>
  <c r="L455" i="3"/>
  <c r="K455" i="3"/>
  <c r="L454" i="3"/>
  <c r="K454" i="3"/>
  <c r="L453" i="3"/>
  <c r="K453" i="3"/>
  <c r="L452" i="3"/>
  <c r="K452" i="3"/>
  <c r="L451" i="3"/>
  <c r="K451" i="3"/>
  <c r="L450" i="3"/>
  <c r="K450" i="3"/>
  <c r="L449" i="3"/>
  <c r="K449" i="3"/>
  <c r="L448" i="3"/>
  <c r="K448" i="3"/>
  <c r="L447" i="3"/>
  <c r="K447" i="3"/>
  <c r="L446" i="3"/>
  <c r="K446" i="3"/>
  <c r="L445" i="3"/>
  <c r="K445" i="3"/>
  <c r="L444" i="3"/>
  <c r="K444" i="3"/>
  <c r="L443" i="3"/>
  <c r="K443" i="3"/>
  <c r="L442" i="3"/>
  <c r="K442" i="3"/>
  <c r="L441" i="3"/>
  <c r="K441" i="3"/>
  <c r="L440" i="3"/>
  <c r="K440" i="3"/>
  <c r="L439" i="3"/>
  <c r="K439" i="3"/>
  <c r="L438" i="3"/>
  <c r="K438" i="3"/>
  <c r="L437" i="3"/>
  <c r="K437" i="3"/>
  <c r="L436" i="3"/>
  <c r="K436" i="3"/>
  <c r="L435" i="3"/>
  <c r="K435" i="3"/>
  <c r="L434" i="3"/>
  <c r="K434" i="3"/>
  <c r="L433" i="3"/>
  <c r="K433" i="3"/>
  <c r="L432" i="3"/>
  <c r="K432" i="3"/>
  <c r="L431" i="3"/>
  <c r="K431" i="3"/>
  <c r="L430" i="3"/>
  <c r="K430" i="3"/>
  <c r="L429" i="3"/>
  <c r="K429" i="3"/>
  <c r="L428" i="3"/>
  <c r="K428" i="3"/>
  <c r="L427" i="3"/>
  <c r="K427" i="3"/>
  <c r="L426" i="3"/>
  <c r="K426" i="3"/>
  <c r="L425" i="3"/>
  <c r="K425" i="3"/>
  <c r="L424" i="3"/>
  <c r="K424" i="3"/>
  <c r="L423" i="3"/>
  <c r="K423" i="3"/>
  <c r="L422" i="3"/>
  <c r="K422" i="3"/>
  <c r="L421" i="3"/>
  <c r="K421" i="3"/>
  <c r="L420" i="3"/>
  <c r="K420" i="3"/>
  <c r="L419" i="3"/>
  <c r="K419" i="3"/>
  <c r="L418" i="3"/>
  <c r="K418" i="3"/>
  <c r="L417" i="3"/>
  <c r="K417" i="3"/>
  <c r="L416" i="3"/>
  <c r="K416" i="3"/>
  <c r="L415" i="3"/>
  <c r="K415" i="3"/>
  <c r="L414" i="3"/>
  <c r="K414" i="3"/>
  <c r="L413" i="3"/>
  <c r="K413" i="3"/>
  <c r="L412" i="3"/>
  <c r="K412" i="3"/>
  <c r="L411" i="3"/>
  <c r="K411" i="3"/>
  <c r="L410" i="3"/>
  <c r="K410" i="3"/>
  <c r="L409" i="3"/>
  <c r="K409" i="3"/>
  <c r="L408" i="3"/>
  <c r="K408" i="3"/>
  <c r="L407" i="3"/>
  <c r="K407" i="3"/>
  <c r="L406" i="3"/>
  <c r="K406" i="3"/>
  <c r="L405" i="3"/>
  <c r="K405" i="3"/>
  <c r="L404" i="3"/>
  <c r="K404" i="3"/>
  <c r="L402" i="3"/>
  <c r="K402" i="3"/>
  <c r="L401" i="3"/>
  <c r="K401" i="3"/>
  <c r="L400" i="3"/>
  <c r="K400" i="3"/>
  <c r="L399" i="3"/>
  <c r="K399" i="3"/>
  <c r="L398" i="3"/>
  <c r="K398" i="3"/>
  <c r="L397" i="3"/>
  <c r="K397" i="3"/>
  <c r="L396" i="3"/>
  <c r="K396" i="3"/>
  <c r="L395" i="3"/>
  <c r="K395" i="3"/>
  <c r="L394" i="3"/>
  <c r="K394" i="3"/>
  <c r="L393" i="3"/>
  <c r="K393" i="3"/>
  <c r="L392" i="3"/>
  <c r="K392" i="3"/>
  <c r="L391" i="3"/>
  <c r="K391" i="3"/>
  <c r="L390" i="3"/>
  <c r="K390" i="3"/>
  <c r="L389" i="3"/>
  <c r="K389" i="3"/>
  <c r="L388" i="3"/>
  <c r="K388" i="3"/>
  <c r="L387" i="3"/>
  <c r="K387" i="3"/>
  <c r="L386" i="3"/>
  <c r="K386" i="3"/>
  <c r="L385" i="3"/>
  <c r="K385" i="3"/>
  <c r="L384" i="3"/>
  <c r="K384" i="3"/>
  <c r="L383" i="3"/>
  <c r="K383" i="3"/>
  <c r="L382" i="3"/>
  <c r="K382" i="3"/>
  <c r="L381" i="3"/>
  <c r="K381" i="3"/>
  <c r="L380" i="3"/>
  <c r="K380" i="3"/>
  <c r="L379" i="3"/>
  <c r="K379" i="3"/>
  <c r="L378" i="3"/>
  <c r="K378" i="3"/>
  <c r="L377" i="3"/>
  <c r="K377" i="3"/>
  <c r="L376" i="3"/>
  <c r="K376" i="3"/>
  <c r="L375" i="3"/>
  <c r="K375" i="3"/>
  <c r="L374" i="3"/>
  <c r="K374" i="3"/>
  <c r="L373" i="3"/>
  <c r="K373" i="3"/>
  <c r="L372" i="3"/>
  <c r="K372" i="3"/>
  <c r="L371" i="3"/>
  <c r="K371" i="3"/>
  <c r="L370" i="3"/>
  <c r="K370" i="3"/>
  <c r="L369" i="3"/>
  <c r="K369" i="3"/>
  <c r="L368" i="3"/>
  <c r="K368" i="3"/>
  <c r="L367" i="3"/>
  <c r="K367" i="3"/>
  <c r="L366" i="3"/>
  <c r="K366" i="3"/>
  <c r="L365" i="3"/>
  <c r="K365" i="3"/>
  <c r="L364" i="3"/>
  <c r="K364" i="3"/>
  <c r="L363" i="3"/>
  <c r="K363" i="3"/>
  <c r="L362" i="3"/>
  <c r="K362" i="3"/>
  <c r="L361" i="3"/>
  <c r="K361" i="3"/>
  <c r="L360" i="3"/>
  <c r="K360" i="3"/>
  <c r="L359" i="3"/>
  <c r="K359" i="3"/>
  <c r="L358" i="3"/>
  <c r="K358" i="3"/>
  <c r="L357" i="3"/>
  <c r="K357" i="3"/>
  <c r="L356" i="3"/>
  <c r="K356" i="3"/>
  <c r="L355" i="3"/>
  <c r="K355" i="3"/>
  <c r="L354" i="3"/>
  <c r="K354" i="3"/>
  <c r="L353" i="3"/>
  <c r="K353" i="3"/>
  <c r="L352" i="3"/>
  <c r="K352" i="3"/>
  <c r="L351" i="3"/>
  <c r="K351" i="3"/>
  <c r="L350" i="3"/>
  <c r="K350" i="3"/>
  <c r="L349" i="3"/>
  <c r="K349" i="3"/>
  <c r="L348" i="3"/>
  <c r="K348" i="3"/>
  <c r="L346" i="3"/>
  <c r="K346" i="3"/>
  <c r="L345" i="3"/>
  <c r="K345" i="3"/>
  <c r="L344" i="3"/>
  <c r="K344" i="3"/>
  <c r="L343" i="3"/>
  <c r="K343" i="3"/>
  <c r="L342" i="3"/>
  <c r="K342" i="3"/>
  <c r="L341" i="3"/>
  <c r="K341" i="3"/>
  <c r="L340" i="3"/>
  <c r="K340" i="3"/>
  <c r="L339" i="3"/>
  <c r="K339" i="3"/>
  <c r="L338" i="3"/>
  <c r="K338" i="3"/>
  <c r="L337" i="3"/>
  <c r="K337" i="3"/>
  <c r="L336" i="3"/>
  <c r="K336" i="3"/>
  <c r="H336" i="3"/>
  <c r="L335" i="3"/>
  <c r="K335" i="3"/>
  <c r="H335" i="3"/>
  <c r="L334" i="3"/>
  <c r="K334" i="3"/>
  <c r="H334" i="3"/>
  <c r="L333" i="3"/>
  <c r="K333" i="3"/>
  <c r="H333" i="3"/>
  <c r="L332" i="3"/>
  <c r="K332" i="3"/>
  <c r="H332" i="3"/>
  <c r="L331" i="3"/>
  <c r="K331" i="3"/>
  <c r="H331" i="3"/>
  <c r="L330" i="3"/>
  <c r="K330" i="3"/>
  <c r="H330" i="3"/>
  <c r="L329" i="3"/>
  <c r="K329" i="3"/>
  <c r="H329" i="3"/>
  <c r="L328" i="3"/>
  <c r="K328" i="3"/>
  <c r="H328" i="3"/>
  <c r="L327" i="3"/>
  <c r="K327" i="3"/>
  <c r="H327" i="3"/>
  <c r="L326" i="3"/>
  <c r="K326" i="3"/>
  <c r="H326" i="3"/>
  <c r="L325" i="3"/>
  <c r="K325" i="3"/>
  <c r="H325" i="3"/>
  <c r="L324" i="3"/>
  <c r="K324" i="3"/>
  <c r="H324" i="3"/>
  <c r="L323" i="3"/>
  <c r="K323" i="3"/>
  <c r="H323" i="3"/>
  <c r="L322" i="3"/>
  <c r="K322" i="3"/>
  <c r="H322" i="3"/>
  <c r="L321" i="3"/>
  <c r="K321" i="3"/>
  <c r="H321" i="3"/>
  <c r="L320" i="3"/>
  <c r="K320" i="3"/>
  <c r="H320" i="3"/>
  <c r="L319" i="3"/>
  <c r="K319" i="3"/>
  <c r="H319" i="3"/>
  <c r="L318" i="3"/>
  <c r="K318" i="3"/>
  <c r="H318" i="3"/>
  <c r="L317" i="3"/>
  <c r="K317" i="3"/>
  <c r="H317" i="3"/>
  <c r="L316" i="3"/>
  <c r="K316" i="3"/>
  <c r="H316" i="3"/>
  <c r="L315" i="3"/>
  <c r="K315" i="3"/>
  <c r="H315" i="3"/>
  <c r="L314" i="3"/>
  <c r="K314" i="3"/>
  <c r="H314" i="3"/>
  <c r="L313" i="3"/>
  <c r="K313" i="3"/>
  <c r="H313" i="3"/>
  <c r="L312" i="3"/>
  <c r="K312" i="3"/>
  <c r="H312" i="3"/>
  <c r="L311" i="3"/>
  <c r="K311" i="3"/>
  <c r="H311" i="3"/>
  <c r="L310" i="3"/>
  <c r="K310" i="3"/>
  <c r="H310" i="3"/>
  <c r="L309" i="3"/>
  <c r="K309" i="3"/>
  <c r="H309" i="3"/>
  <c r="L308" i="3"/>
  <c r="K308" i="3"/>
  <c r="H308" i="3"/>
  <c r="L307" i="3"/>
  <c r="K307" i="3"/>
  <c r="H307" i="3"/>
  <c r="L306" i="3"/>
  <c r="K306" i="3"/>
  <c r="H306" i="3"/>
  <c r="L305" i="3"/>
  <c r="K305" i="3"/>
  <c r="H305" i="3"/>
  <c r="L304" i="3"/>
  <c r="K304" i="3"/>
  <c r="H304" i="3"/>
  <c r="L303" i="3"/>
  <c r="K303" i="3"/>
  <c r="H303" i="3"/>
  <c r="L302" i="3"/>
  <c r="K302" i="3"/>
  <c r="H302" i="3"/>
  <c r="L301" i="3"/>
  <c r="K301" i="3"/>
  <c r="H301" i="3"/>
  <c r="L300" i="3"/>
  <c r="K300" i="3"/>
  <c r="H300" i="3"/>
  <c r="L299" i="3"/>
  <c r="K299" i="3"/>
  <c r="H299" i="3"/>
  <c r="L298" i="3"/>
  <c r="K298" i="3"/>
  <c r="H298" i="3"/>
  <c r="L297" i="3"/>
  <c r="K297" i="3"/>
  <c r="H297" i="3"/>
  <c r="L296" i="3"/>
  <c r="K296" i="3"/>
  <c r="H296" i="3"/>
  <c r="L295" i="3"/>
  <c r="K295" i="3"/>
  <c r="H295" i="3"/>
  <c r="L294" i="3"/>
  <c r="K294" i="3"/>
  <c r="H294" i="3"/>
  <c r="L293" i="3"/>
  <c r="K293" i="3"/>
  <c r="H293" i="3"/>
  <c r="L292" i="3"/>
  <c r="K292" i="3"/>
  <c r="H292" i="3"/>
  <c r="L291" i="3"/>
  <c r="K291" i="3"/>
  <c r="H291" i="3"/>
  <c r="L290" i="3"/>
  <c r="K290" i="3"/>
  <c r="H290" i="3"/>
  <c r="L289" i="3"/>
  <c r="K289" i="3"/>
  <c r="H289" i="3"/>
  <c r="L288" i="3"/>
  <c r="K288" i="3"/>
  <c r="H288" i="3"/>
  <c r="L287" i="3"/>
  <c r="K287" i="3"/>
  <c r="H287" i="3"/>
  <c r="L286" i="3"/>
  <c r="K286" i="3"/>
  <c r="H286" i="3"/>
  <c r="L285" i="3"/>
  <c r="K285" i="3"/>
  <c r="H285" i="3"/>
  <c r="L284" i="3"/>
  <c r="K284" i="3"/>
  <c r="H284" i="3"/>
  <c r="L283" i="3"/>
  <c r="K283" i="3"/>
  <c r="H283" i="3"/>
  <c r="L282" i="3"/>
  <c r="K282" i="3"/>
  <c r="H282" i="3"/>
  <c r="L281" i="3"/>
  <c r="K281" i="3"/>
  <c r="H281" i="3"/>
  <c r="L280" i="3"/>
  <c r="K280" i="3"/>
  <c r="H280" i="3"/>
  <c r="L279" i="3"/>
  <c r="K279" i="3"/>
  <c r="H279" i="3"/>
  <c r="L278" i="3"/>
  <c r="K278" i="3"/>
  <c r="H278" i="3"/>
  <c r="L277" i="3"/>
  <c r="K277" i="3"/>
  <c r="H277" i="3"/>
  <c r="L276" i="3"/>
  <c r="K276" i="3"/>
  <c r="H276" i="3"/>
  <c r="L275" i="3"/>
  <c r="K275" i="3"/>
  <c r="H275" i="3"/>
  <c r="L274" i="3"/>
  <c r="K274" i="3"/>
  <c r="H274" i="3"/>
  <c r="L273" i="3"/>
  <c r="K273" i="3"/>
  <c r="H273" i="3"/>
  <c r="L272" i="3"/>
  <c r="K272" i="3"/>
  <c r="H272" i="3"/>
  <c r="L271" i="3"/>
  <c r="K271" i="3"/>
  <c r="H271" i="3"/>
  <c r="L270" i="3"/>
  <c r="K270" i="3"/>
  <c r="H270" i="3"/>
  <c r="L269" i="3"/>
  <c r="K269" i="3"/>
  <c r="H269" i="3"/>
  <c r="L268" i="3"/>
  <c r="K268" i="3"/>
  <c r="H268" i="3"/>
  <c r="L267" i="3"/>
  <c r="K267" i="3"/>
  <c r="H267" i="3"/>
  <c r="L266" i="3"/>
  <c r="K266" i="3"/>
  <c r="H266" i="3"/>
  <c r="L265" i="3"/>
  <c r="K265" i="3"/>
  <c r="H265" i="3"/>
  <c r="L264" i="3"/>
  <c r="K264" i="3"/>
  <c r="H264" i="3"/>
  <c r="L263" i="3"/>
  <c r="K263" i="3"/>
  <c r="H263" i="3"/>
  <c r="L262" i="3"/>
  <c r="K262" i="3"/>
  <c r="H262" i="3"/>
  <c r="H261" i="3"/>
  <c r="L260" i="3"/>
  <c r="K260" i="3"/>
  <c r="H260" i="3"/>
  <c r="L259" i="3"/>
  <c r="K259" i="3"/>
  <c r="H259" i="3"/>
  <c r="L258" i="3"/>
  <c r="K258" i="3"/>
  <c r="H258" i="3"/>
  <c r="L257" i="3"/>
  <c r="K257" i="3"/>
  <c r="H257" i="3"/>
  <c r="L256" i="3"/>
  <c r="K256" i="3"/>
  <c r="H256" i="3"/>
  <c r="L255" i="3"/>
  <c r="K255" i="3"/>
  <c r="H255" i="3"/>
  <c r="L254" i="3"/>
  <c r="K254" i="3"/>
  <c r="H254" i="3"/>
  <c r="L253" i="3"/>
  <c r="K253" i="3"/>
  <c r="H253" i="3"/>
  <c r="L252" i="3"/>
  <c r="K252" i="3"/>
  <c r="H252" i="3"/>
  <c r="L251" i="3"/>
  <c r="K251" i="3"/>
  <c r="H251" i="3"/>
  <c r="L250" i="3"/>
  <c r="K250" i="3"/>
  <c r="H250" i="3"/>
  <c r="L249" i="3"/>
  <c r="K249" i="3"/>
  <c r="H249" i="3"/>
  <c r="L248" i="3"/>
  <c r="K248" i="3"/>
  <c r="H248" i="3"/>
  <c r="L247" i="3"/>
  <c r="K247" i="3"/>
  <c r="H247" i="3"/>
  <c r="L246" i="3"/>
  <c r="K246" i="3"/>
  <c r="H246" i="3"/>
  <c r="L245" i="3"/>
  <c r="K245" i="3"/>
  <c r="H245" i="3"/>
  <c r="L244" i="3"/>
  <c r="K244" i="3"/>
  <c r="H244" i="3"/>
  <c r="L243" i="3"/>
  <c r="K243" i="3"/>
  <c r="H243" i="3"/>
  <c r="L242" i="3"/>
  <c r="K242" i="3"/>
  <c r="H242" i="3"/>
  <c r="L241" i="3"/>
  <c r="K241" i="3"/>
  <c r="H241" i="3"/>
  <c r="L240" i="3"/>
  <c r="K240" i="3"/>
  <c r="H240" i="3"/>
  <c r="L239" i="3"/>
  <c r="K239" i="3"/>
  <c r="H239" i="3"/>
  <c r="L238" i="3"/>
  <c r="K238" i="3"/>
  <c r="H238" i="3"/>
  <c r="L237" i="3"/>
  <c r="K237" i="3"/>
  <c r="H237" i="3"/>
  <c r="L236" i="3"/>
  <c r="K236" i="3"/>
  <c r="H236" i="3"/>
  <c r="L235" i="3"/>
  <c r="K235" i="3"/>
  <c r="H235" i="3"/>
  <c r="L234" i="3"/>
  <c r="K234" i="3"/>
  <c r="H234" i="3"/>
  <c r="L233" i="3"/>
  <c r="K233" i="3"/>
  <c r="H233" i="3"/>
  <c r="L232" i="3"/>
  <c r="K232" i="3"/>
  <c r="H232" i="3"/>
  <c r="L231" i="3"/>
  <c r="K231" i="3"/>
  <c r="H231" i="3"/>
  <c r="L230" i="3"/>
  <c r="K230" i="3"/>
  <c r="H230" i="3"/>
  <c r="L229" i="3"/>
  <c r="K229" i="3"/>
  <c r="H229" i="3"/>
  <c r="L228" i="3"/>
  <c r="K228" i="3"/>
  <c r="H228" i="3"/>
  <c r="L227" i="3"/>
  <c r="K227" i="3"/>
  <c r="H227" i="3"/>
  <c r="L226" i="3"/>
  <c r="K226" i="3"/>
  <c r="H226" i="3"/>
  <c r="L225" i="3"/>
  <c r="K225" i="3"/>
  <c r="H225" i="3"/>
  <c r="L224" i="3"/>
  <c r="K224" i="3"/>
  <c r="H224" i="3"/>
  <c r="L223" i="3"/>
  <c r="K223" i="3"/>
  <c r="H223" i="3"/>
  <c r="L222" i="3"/>
  <c r="K222" i="3"/>
  <c r="H222" i="3"/>
  <c r="L221" i="3"/>
  <c r="K221" i="3"/>
  <c r="H221" i="3"/>
  <c r="L220" i="3"/>
  <c r="K220" i="3"/>
  <c r="H220" i="3"/>
  <c r="L219" i="3"/>
  <c r="K219" i="3"/>
  <c r="H219" i="3"/>
  <c r="L218" i="3"/>
  <c r="K218" i="3"/>
  <c r="H218" i="3"/>
  <c r="L217" i="3"/>
  <c r="K217" i="3"/>
  <c r="H217" i="3"/>
  <c r="L216" i="3"/>
  <c r="K216" i="3"/>
  <c r="H216" i="3"/>
  <c r="L215" i="3"/>
  <c r="K215" i="3"/>
  <c r="H215" i="3"/>
  <c r="L214" i="3"/>
  <c r="K214" i="3"/>
  <c r="H214" i="3"/>
  <c r="L213" i="3"/>
  <c r="K213" i="3"/>
  <c r="H213" i="3"/>
  <c r="L212" i="3"/>
  <c r="K212" i="3"/>
  <c r="H212" i="3"/>
  <c r="L211" i="3"/>
  <c r="K211" i="3"/>
  <c r="H211" i="3"/>
  <c r="L210" i="3"/>
  <c r="K210" i="3"/>
  <c r="H210" i="3"/>
  <c r="L209" i="3"/>
  <c r="K209" i="3"/>
  <c r="H209" i="3"/>
  <c r="L208" i="3"/>
  <c r="K208" i="3"/>
  <c r="H208" i="3"/>
  <c r="L207" i="3"/>
  <c r="K207" i="3"/>
  <c r="H207" i="3"/>
  <c r="L206" i="3"/>
  <c r="K206" i="3"/>
  <c r="H206" i="3"/>
  <c r="L205" i="3"/>
  <c r="K205" i="3"/>
  <c r="H205" i="3"/>
  <c r="L204" i="3"/>
  <c r="K204" i="3"/>
  <c r="H204" i="3"/>
  <c r="L203" i="3"/>
  <c r="K203" i="3"/>
  <c r="H203" i="3"/>
  <c r="L202" i="3"/>
  <c r="K202" i="3"/>
  <c r="H202" i="3"/>
  <c r="L201" i="3"/>
  <c r="K201" i="3"/>
  <c r="H201" i="3"/>
  <c r="L200" i="3"/>
  <c r="K200" i="3"/>
  <c r="H200" i="3"/>
  <c r="L199" i="3"/>
  <c r="K199" i="3"/>
  <c r="H199" i="3"/>
  <c r="L198" i="3"/>
  <c r="K198" i="3"/>
  <c r="H198" i="3"/>
  <c r="L197" i="3"/>
  <c r="K197" i="3"/>
  <c r="H197" i="3"/>
  <c r="L196" i="3"/>
  <c r="K196" i="3"/>
  <c r="H196" i="3"/>
  <c r="L195" i="3"/>
  <c r="K195" i="3"/>
  <c r="H195" i="3"/>
  <c r="L194" i="3"/>
  <c r="K194" i="3"/>
  <c r="H194" i="3"/>
  <c r="L193" i="3"/>
  <c r="K193" i="3"/>
  <c r="H193" i="3"/>
  <c r="L192" i="3"/>
  <c r="K192" i="3"/>
  <c r="H192" i="3"/>
  <c r="L191" i="3"/>
  <c r="K191" i="3"/>
  <c r="H191" i="3"/>
  <c r="L190" i="3"/>
  <c r="K190" i="3"/>
  <c r="H190" i="3"/>
  <c r="L189" i="3"/>
  <c r="K189" i="3"/>
  <c r="H189" i="3"/>
  <c r="L188" i="3"/>
  <c r="K188" i="3"/>
  <c r="H188" i="3"/>
  <c r="L187" i="3"/>
  <c r="K187" i="3"/>
  <c r="H187" i="3"/>
  <c r="L186" i="3"/>
  <c r="K186" i="3"/>
  <c r="H186" i="3"/>
  <c r="L185" i="3"/>
  <c r="K185" i="3"/>
  <c r="H185" i="3"/>
  <c r="L184" i="3"/>
  <c r="K184" i="3"/>
  <c r="H184" i="3"/>
  <c r="L183" i="3"/>
  <c r="K183" i="3"/>
  <c r="H183" i="3"/>
  <c r="L182" i="3"/>
  <c r="K182" i="3"/>
  <c r="H182" i="3"/>
  <c r="L181" i="3"/>
  <c r="K181" i="3"/>
  <c r="H181" i="3"/>
  <c r="L180" i="3"/>
  <c r="K180" i="3"/>
  <c r="H180" i="3"/>
  <c r="L179" i="3"/>
  <c r="K179" i="3"/>
  <c r="H179" i="3"/>
  <c r="L178" i="3"/>
  <c r="K178" i="3"/>
  <c r="H178" i="3"/>
  <c r="L177" i="3"/>
  <c r="K177" i="3"/>
  <c r="H177" i="3"/>
  <c r="H176" i="3"/>
  <c r="L175" i="3"/>
  <c r="K175" i="3"/>
  <c r="H175" i="3"/>
  <c r="L174" i="3"/>
  <c r="K174" i="3"/>
  <c r="H174" i="3"/>
  <c r="L173" i="3"/>
  <c r="K173" i="3"/>
  <c r="H173" i="3"/>
  <c r="L172" i="3"/>
  <c r="K172" i="3"/>
  <c r="H172" i="3"/>
  <c r="L171" i="3"/>
  <c r="K171" i="3"/>
  <c r="H171" i="3"/>
  <c r="L170" i="3"/>
  <c r="K170" i="3"/>
  <c r="H170" i="3"/>
  <c r="L169" i="3"/>
  <c r="K169" i="3"/>
  <c r="H169" i="3"/>
  <c r="L168" i="3"/>
  <c r="K168" i="3"/>
  <c r="H168" i="3"/>
  <c r="L167" i="3"/>
  <c r="K167" i="3"/>
  <c r="H167" i="3"/>
  <c r="L166" i="3"/>
  <c r="K166" i="3"/>
  <c r="H166" i="3"/>
  <c r="L165" i="3"/>
  <c r="K165" i="3"/>
  <c r="H165" i="3"/>
  <c r="L164" i="3"/>
  <c r="K164" i="3"/>
  <c r="H164" i="3"/>
  <c r="L163" i="3"/>
  <c r="K163" i="3"/>
  <c r="H163" i="3"/>
  <c r="L162" i="3"/>
  <c r="K162" i="3"/>
  <c r="H162" i="3"/>
  <c r="L161" i="3"/>
  <c r="K161" i="3"/>
  <c r="H161" i="3"/>
  <c r="L160" i="3"/>
  <c r="K160" i="3"/>
  <c r="H160" i="3"/>
  <c r="L159" i="3"/>
  <c r="K159" i="3"/>
  <c r="H159" i="3"/>
  <c r="L158" i="3"/>
  <c r="K158" i="3"/>
  <c r="H158" i="3"/>
  <c r="L157" i="3"/>
  <c r="K157" i="3"/>
  <c r="H157" i="3"/>
  <c r="L156" i="3"/>
  <c r="K156" i="3"/>
  <c r="H156" i="3"/>
  <c r="L155" i="3"/>
  <c r="K155" i="3"/>
  <c r="H155" i="3"/>
  <c r="L154" i="3"/>
  <c r="K154" i="3"/>
  <c r="H154" i="3"/>
  <c r="L153" i="3"/>
  <c r="K153" i="3"/>
  <c r="H153" i="3"/>
  <c r="L152" i="3"/>
  <c r="K152" i="3"/>
  <c r="H152" i="3"/>
  <c r="L151" i="3"/>
  <c r="K151" i="3"/>
  <c r="H151" i="3"/>
  <c r="L150" i="3"/>
  <c r="K150" i="3"/>
  <c r="H150" i="3"/>
  <c r="L149" i="3"/>
  <c r="K149" i="3"/>
  <c r="H149" i="3"/>
  <c r="L148" i="3"/>
  <c r="K148" i="3"/>
  <c r="H148" i="3"/>
  <c r="L147" i="3"/>
  <c r="K147" i="3"/>
  <c r="H147" i="3"/>
  <c r="L146" i="3"/>
  <c r="K146" i="3"/>
  <c r="H146" i="3"/>
  <c r="L145" i="3"/>
  <c r="K145" i="3"/>
  <c r="H145" i="3"/>
  <c r="L144" i="3"/>
  <c r="K144" i="3"/>
  <c r="H144" i="3"/>
  <c r="L143" i="3"/>
  <c r="K143" i="3"/>
  <c r="H143" i="3"/>
  <c r="L142" i="3"/>
  <c r="K142" i="3"/>
  <c r="H142" i="3"/>
  <c r="L141" i="3"/>
  <c r="K141" i="3"/>
  <c r="H141" i="3"/>
  <c r="L140" i="3"/>
  <c r="K140" i="3"/>
  <c r="H140" i="3"/>
  <c r="L139" i="3"/>
  <c r="K139" i="3"/>
  <c r="H139" i="3"/>
  <c r="L138" i="3"/>
  <c r="K138" i="3"/>
  <c r="H138" i="3"/>
  <c r="L137" i="3"/>
  <c r="K137" i="3"/>
  <c r="H137" i="3"/>
  <c r="L136" i="3"/>
  <c r="K136" i="3"/>
  <c r="H136" i="3"/>
  <c r="L135" i="3"/>
  <c r="K135" i="3"/>
  <c r="H135" i="3"/>
  <c r="L134" i="3"/>
  <c r="K134" i="3"/>
  <c r="H134" i="3"/>
  <c r="L133" i="3"/>
  <c r="K133" i="3"/>
  <c r="H133" i="3"/>
  <c r="L132" i="3"/>
  <c r="K132" i="3"/>
  <c r="H132" i="3"/>
  <c r="L131" i="3"/>
  <c r="K131" i="3"/>
  <c r="H131" i="3"/>
  <c r="L130" i="3"/>
  <c r="K130" i="3"/>
  <c r="H130" i="3"/>
  <c r="L129" i="3"/>
  <c r="K129" i="3"/>
  <c r="H129" i="3"/>
  <c r="L128" i="3"/>
  <c r="K128" i="3"/>
  <c r="H128" i="3"/>
  <c r="L127" i="3"/>
  <c r="K127" i="3"/>
  <c r="H127" i="3"/>
  <c r="L126" i="3"/>
  <c r="K126" i="3"/>
  <c r="H126" i="3"/>
  <c r="L125" i="3"/>
  <c r="K125" i="3"/>
  <c r="H125" i="3"/>
  <c r="L124" i="3"/>
  <c r="K124" i="3"/>
  <c r="H124" i="3"/>
  <c r="L123" i="3"/>
  <c r="K123" i="3"/>
  <c r="H123" i="3"/>
  <c r="L122" i="3"/>
  <c r="K122" i="3"/>
  <c r="H122" i="3"/>
  <c r="L121" i="3"/>
  <c r="K121" i="3"/>
  <c r="H121" i="3"/>
  <c r="L120" i="3"/>
  <c r="K120" i="3"/>
  <c r="H120" i="3"/>
  <c r="L119" i="3"/>
  <c r="K119" i="3"/>
  <c r="H119" i="3"/>
  <c r="L118" i="3"/>
  <c r="K118" i="3"/>
  <c r="H118" i="3"/>
  <c r="L117" i="3"/>
  <c r="K117" i="3"/>
  <c r="H117" i="3"/>
  <c r="L116" i="3"/>
  <c r="K116" i="3"/>
  <c r="H116" i="3"/>
  <c r="L115" i="3"/>
  <c r="K115" i="3"/>
  <c r="H115" i="3"/>
  <c r="L114" i="3"/>
  <c r="K114" i="3"/>
  <c r="H114" i="3"/>
  <c r="L113" i="3"/>
  <c r="K113" i="3"/>
  <c r="H113" i="3"/>
  <c r="L112" i="3"/>
  <c r="K112" i="3"/>
  <c r="H112" i="3"/>
  <c r="L111" i="3"/>
  <c r="K111" i="3"/>
  <c r="H111" i="3"/>
  <c r="L110" i="3"/>
  <c r="K110" i="3"/>
  <c r="H110" i="3"/>
  <c r="L109" i="3"/>
  <c r="K109" i="3"/>
  <c r="H109" i="3"/>
  <c r="L108" i="3"/>
  <c r="K108" i="3"/>
  <c r="H108" i="3"/>
  <c r="L107" i="3"/>
  <c r="K107" i="3"/>
  <c r="H107" i="3"/>
  <c r="L106" i="3"/>
  <c r="K106" i="3"/>
  <c r="H106" i="3"/>
  <c r="L105" i="3"/>
  <c r="K105" i="3"/>
  <c r="H105" i="3"/>
  <c r="L104" i="3"/>
  <c r="K104" i="3"/>
  <c r="H104" i="3"/>
  <c r="L103" i="3"/>
  <c r="K103" i="3"/>
  <c r="H103" i="3"/>
  <c r="L102" i="3"/>
  <c r="K102" i="3"/>
  <c r="H102" i="3"/>
  <c r="L101" i="3"/>
  <c r="K101" i="3"/>
  <c r="H101" i="3"/>
  <c r="L100" i="3"/>
  <c r="K100" i="3"/>
  <c r="H100" i="3"/>
  <c r="L99" i="3"/>
  <c r="K99" i="3"/>
  <c r="H99" i="3"/>
  <c r="L98" i="3"/>
  <c r="K98" i="3"/>
  <c r="H98" i="3"/>
  <c r="L97" i="3"/>
  <c r="K97" i="3"/>
  <c r="H97" i="3"/>
  <c r="L96" i="3"/>
  <c r="K96" i="3"/>
  <c r="H96" i="3"/>
  <c r="L95" i="3"/>
  <c r="K95" i="3"/>
  <c r="H95" i="3"/>
  <c r="L94" i="3"/>
  <c r="K94" i="3"/>
  <c r="H94" i="3"/>
  <c r="H93" i="3"/>
  <c r="L92" i="3"/>
  <c r="K92" i="3"/>
  <c r="H92" i="3"/>
  <c r="L91" i="3"/>
  <c r="K91" i="3"/>
  <c r="H91" i="3"/>
  <c r="L90" i="3"/>
  <c r="K90" i="3"/>
  <c r="H90" i="3"/>
  <c r="L89" i="3"/>
  <c r="K89" i="3"/>
  <c r="H89" i="3"/>
  <c r="L88" i="3"/>
  <c r="K88" i="3"/>
  <c r="H88" i="3"/>
  <c r="L87" i="3"/>
  <c r="K87" i="3"/>
  <c r="H87" i="3"/>
  <c r="L86" i="3"/>
  <c r="K86" i="3"/>
  <c r="H86" i="3"/>
  <c r="L85" i="3"/>
  <c r="K85" i="3"/>
  <c r="H85" i="3"/>
  <c r="L84" i="3"/>
  <c r="K84" i="3"/>
  <c r="H84" i="3"/>
  <c r="L83" i="3"/>
  <c r="K83" i="3"/>
  <c r="H83" i="3"/>
  <c r="L82" i="3"/>
  <c r="K82" i="3"/>
  <c r="H82" i="3"/>
  <c r="L81" i="3"/>
  <c r="K81" i="3"/>
  <c r="H81" i="3"/>
  <c r="L80" i="3"/>
  <c r="K80" i="3"/>
  <c r="H80" i="3"/>
  <c r="L79" i="3"/>
  <c r="K79" i="3"/>
  <c r="H79" i="3"/>
  <c r="L78" i="3"/>
  <c r="K78" i="3"/>
  <c r="H78" i="3"/>
  <c r="L77" i="3"/>
  <c r="K77" i="3"/>
  <c r="H77" i="3"/>
  <c r="L76" i="3"/>
  <c r="K76" i="3"/>
  <c r="H76" i="3"/>
  <c r="L75" i="3"/>
  <c r="K75" i="3"/>
  <c r="H75" i="3"/>
  <c r="L74" i="3"/>
  <c r="K74" i="3"/>
  <c r="H74" i="3"/>
  <c r="L73" i="3"/>
  <c r="K73" i="3"/>
  <c r="H73" i="3"/>
  <c r="L72" i="3"/>
  <c r="K72" i="3"/>
  <c r="H72" i="3"/>
  <c r="L71" i="3"/>
  <c r="K71" i="3"/>
  <c r="H71" i="3"/>
  <c r="L70" i="3"/>
  <c r="K70" i="3"/>
  <c r="H70" i="3"/>
  <c r="L69" i="3"/>
  <c r="K69" i="3"/>
  <c r="H69" i="3"/>
  <c r="L68" i="3"/>
  <c r="K68" i="3"/>
  <c r="H68" i="3"/>
  <c r="L67" i="3"/>
  <c r="K67" i="3"/>
  <c r="H67" i="3"/>
  <c r="L66" i="3"/>
  <c r="K66" i="3"/>
  <c r="H66" i="3"/>
  <c r="L65" i="3"/>
  <c r="K65" i="3"/>
  <c r="H65" i="3"/>
  <c r="L64" i="3"/>
  <c r="K64" i="3"/>
  <c r="H64" i="3"/>
  <c r="L63" i="3"/>
  <c r="K63" i="3"/>
  <c r="H63" i="3"/>
  <c r="L62" i="3"/>
  <c r="K62" i="3"/>
  <c r="H62" i="3"/>
  <c r="L61" i="3"/>
  <c r="K61" i="3"/>
  <c r="H61" i="3"/>
  <c r="L60" i="3"/>
  <c r="K60" i="3"/>
  <c r="H60" i="3"/>
  <c r="L59" i="3"/>
  <c r="K59" i="3"/>
  <c r="H59" i="3"/>
  <c r="L58" i="3"/>
  <c r="K58" i="3"/>
  <c r="H58" i="3"/>
  <c r="L57" i="3"/>
  <c r="K57" i="3"/>
  <c r="H57" i="3"/>
  <c r="L56" i="3"/>
  <c r="K56" i="3"/>
  <c r="H56" i="3"/>
  <c r="L55" i="3"/>
  <c r="K55" i="3"/>
  <c r="H55" i="3"/>
  <c r="L54" i="3"/>
  <c r="K54" i="3"/>
  <c r="H54" i="3"/>
  <c r="H53" i="3"/>
  <c r="L52" i="3"/>
  <c r="K52" i="3"/>
  <c r="H52" i="3"/>
  <c r="L51" i="3"/>
  <c r="K51" i="3"/>
  <c r="H51" i="3"/>
  <c r="L50" i="3"/>
  <c r="K50" i="3"/>
  <c r="H50" i="3"/>
  <c r="L49" i="3"/>
  <c r="K49" i="3"/>
  <c r="H49" i="3"/>
  <c r="L48" i="3"/>
  <c r="K48" i="3"/>
  <c r="H48" i="3"/>
  <c r="L47" i="3"/>
  <c r="K47" i="3"/>
  <c r="H47" i="3"/>
  <c r="L46" i="3"/>
  <c r="K46" i="3"/>
  <c r="H46" i="3"/>
  <c r="L45" i="3"/>
  <c r="K45" i="3"/>
  <c r="H45" i="3"/>
  <c r="L44" i="3"/>
  <c r="K44" i="3"/>
  <c r="H44" i="3"/>
  <c r="L43" i="3"/>
  <c r="K43" i="3"/>
  <c r="H43" i="3"/>
  <c r="L42" i="3"/>
  <c r="K42" i="3"/>
  <c r="H42" i="3"/>
  <c r="L41" i="3"/>
  <c r="K41" i="3"/>
  <c r="H41" i="3"/>
  <c r="L40" i="3"/>
  <c r="K40" i="3"/>
  <c r="H40" i="3"/>
  <c r="L39" i="3"/>
  <c r="K39" i="3"/>
  <c r="H39" i="3"/>
  <c r="L38" i="3"/>
  <c r="K38" i="3"/>
  <c r="H38" i="3"/>
  <c r="L37" i="3"/>
  <c r="K37" i="3"/>
  <c r="H37" i="3"/>
  <c r="L36" i="3"/>
  <c r="K36" i="3"/>
  <c r="H36" i="3"/>
  <c r="L35" i="3"/>
  <c r="K35" i="3"/>
  <c r="H35" i="3"/>
  <c r="L34" i="3"/>
  <c r="K34" i="3"/>
  <c r="H34" i="3"/>
  <c r="L33" i="3"/>
  <c r="K33" i="3"/>
  <c r="H33" i="3"/>
  <c r="L32" i="3"/>
  <c r="K32" i="3"/>
  <c r="H32" i="3"/>
  <c r="L31" i="3"/>
  <c r="K31" i="3"/>
  <c r="H31" i="3"/>
  <c r="L30" i="3"/>
  <c r="K30" i="3"/>
  <c r="H30" i="3"/>
  <c r="L29" i="3"/>
  <c r="K29" i="3"/>
  <c r="H29" i="3"/>
  <c r="L28" i="3"/>
  <c r="K28" i="3"/>
  <c r="H28" i="3"/>
  <c r="L27" i="3"/>
  <c r="K27" i="3"/>
  <c r="H27" i="3"/>
  <c r="L26" i="3"/>
  <c r="K26" i="3"/>
  <c r="H26" i="3"/>
  <c r="L25" i="3"/>
  <c r="K25" i="3"/>
  <c r="H25" i="3"/>
  <c r="L24" i="3"/>
  <c r="K24" i="3"/>
  <c r="H24" i="3"/>
  <c r="K23" i="3"/>
  <c r="H23" i="3"/>
  <c r="L22" i="3"/>
  <c r="K22" i="3"/>
  <c r="H22" i="3"/>
  <c r="L21" i="3"/>
  <c r="K21" i="3"/>
  <c r="H21" i="3"/>
  <c r="L20" i="3"/>
  <c r="K20" i="3"/>
  <c r="H20" i="3"/>
  <c r="L19" i="3"/>
  <c r="K19" i="3"/>
  <c r="H19" i="3"/>
  <c r="L18" i="3"/>
  <c r="K18" i="3"/>
  <c r="H18" i="3"/>
  <c r="L17" i="3"/>
  <c r="K17" i="3"/>
  <c r="H17" i="3"/>
  <c r="L16" i="3"/>
  <c r="K16" i="3"/>
  <c r="H16" i="3"/>
  <c r="L15" i="3"/>
  <c r="K15" i="3"/>
  <c r="H15" i="3"/>
  <c r="L14" i="3"/>
  <c r="K14" i="3"/>
  <c r="H14" i="3"/>
  <c r="L13" i="3"/>
  <c r="K13" i="3"/>
  <c r="H13" i="3"/>
  <c r="L12" i="3"/>
  <c r="K12" i="3"/>
  <c r="H12" i="3"/>
  <c r="L11" i="3"/>
  <c r="K11" i="3"/>
  <c r="H11" i="3"/>
  <c r="L10" i="3"/>
  <c r="K10" i="3"/>
  <c r="H10" i="3"/>
  <c r="L9" i="3"/>
  <c r="K9" i="3"/>
  <c r="H9" i="3"/>
  <c r="L8" i="3"/>
  <c r="K8" i="3"/>
  <c r="H8" i="3"/>
  <c r="L7" i="3"/>
  <c r="K7" i="3"/>
  <c r="H7" i="3"/>
  <c r="L6" i="3"/>
  <c r="K6" i="3"/>
  <c r="H6" i="3"/>
  <c r="L5" i="3"/>
  <c r="K5" i="3"/>
  <c r="H5" i="3"/>
  <c r="L4" i="3"/>
  <c r="K4" i="3"/>
  <c r="H4" i="3"/>
  <c r="L3" i="3"/>
  <c r="K3" i="3"/>
  <c r="H3" i="3"/>
  <c r="H2" i="3"/>
  <c r="L781" i="6"/>
  <c r="K781" i="6"/>
  <c r="L780" i="6"/>
  <c r="K780" i="6"/>
  <c r="L779" i="6"/>
  <c r="K779" i="6"/>
  <c r="L778" i="6"/>
  <c r="K778" i="6"/>
  <c r="L777" i="6"/>
  <c r="K777" i="6"/>
  <c r="L776" i="6"/>
  <c r="K776" i="6"/>
  <c r="L775" i="6"/>
  <c r="K775" i="6"/>
  <c r="L774" i="6"/>
  <c r="K774" i="6"/>
  <c r="L773" i="6"/>
  <c r="K773" i="6"/>
  <c r="L772" i="6"/>
  <c r="K772" i="6"/>
  <c r="L771" i="6"/>
  <c r="K771" i="6"/>
  <c r="L770" i="6"/>
  <c r="K770" i="6"/>
  <c r="L769" i="6"/>
  <c r="K769" i="6"/>
  <c r="L768" i="6"/>
  <c r="K768" i="6"/>
  <c r="L767" i="6"/>
  <c r="K767" i="6"/>
  <c r="L766" i="6"/>
  <c r="K766" i="6"/>
  <c r="L765" i="6"/>
  <c r="K765" i="6"/>
  <c r="L763" i="6"/>
  <c r="K763" i="6"/>
  <c r="L762" i="6"/>
  <c r="K762" i="6"/>
  <c r="L761" i="6"/>
  <c r="K761" i="6"/>
  <c r="L759" i="6"/>
  <c r="K759" i="6"/>
  <c r="L758" i="6"/>
  <c r="K758" i="6"/>
  <c r="L757" i="6"/>
  <c r="K757" i="6"/>
  <c r="L756" i="6"/>
  <c r="K756" i="6"/>
  <c r="L755" i="6"/>
  <c r="K755" i="6"/>
  <c r="L754" i="6"/>
  <c r="K754" i="6"/>
  <c r="L753" i="6"/>
  <c r="K753" i="6"/>
  <c r="L752" i="6"/>
  <c r="K752" i="6"/>
  <c r="L751" i="6"/>
  <c r="K751" i="6"/>
  <c r="L750" i="6"/>
  <c r="K750" i="6"/>
  <c r="L749" i="6"/>
  <c r="K749" i="6"/>
  <c r="L748" i="6"/>
  <c r="K748" i="6"/>
  <c r="L747" i="6"/>
  <c r="K747" i="6"/>
  <c r="L746" i="6"/>
  <c r="K746" i="6"/>
  <c r="L745" i="6"/>
  <c r="K745" i="6"/>
  <c r="L744" i="6"/>
  <c r="K744" i="6"/>
  <c r="L743" i="6"/>
  <c r="K743" i="6"/>
  <c r="L742" i="6"/>
  <c r="K742" i="6"/>
  <c r="L741" i="6"/>
  <c r="K741" i="6"/>
  <c r="L740" i="6"/>
  <c r="K740" i="6"/>
  <c r="L739" i="6"/>
  <c r="K739" i="6"/>
  <c r="L738" i="6"/>
  <c r="K738" i="6"/>
  <c r="L737" i="6"/>
  <c r="K737" i="6"/>
  <c r="L736" i="6"/>
  <c r="K736" i="6"/>
  <c r="L735" i="6"/>
  <c r="K735" i="6"/>
  <c r="L734" i="6"/>
  <c r="K734" i="6"/>
  <c r="L733" i="6"/>
  <c r="K733" i="6"/>
  <c r="L732" i="6"/>
  <c r="K732" i="6"/>
  <c r="L731" i="6"/>
  <c r="K731" i="6"/>
  <c r="L730" i="6"/>
  <c r="K730" i="6"/>
  <c r="L729" i="6"/>
  <c r="K729" i="6"/>
  <c r="L728" i="6"/>
  <c r="K728" i="6"/>
  <c r="L727" i="6"/>
  <c r="K727" i="6"/>
  <c r="L726" i="6"/>
  <c r="K726" i="6"/>
  <c r="L725" i="6"/>
  <c r="K725" i="6"/>
  <c r="L724" i="6"/>
  <c r="K724" i="6"/>
  <c r="L723" i="6"/>
  <c r="K723" i="6"/>
  <c r="L722" i="6"/>
  <c r="K722" i="6"/>
  <c r="L721" i="6"/>
  <c r="K721" i="6"/>
  <c r="L720" i="6"/>
  <c r="K720" i="6"/>
  <c r="L719" i="6"/>
  <c r="K719" i="6"/>
  <c r="L718" i="6"/>
  <c r="K718" i="6"/>
  <c r="L717" i="6"/>
  <c r="K717" i="6"/>
  <c r="L716" i="6"/>
  <c r="K716" i="6"/>
  <c r="L715" i="6"/>
  <c r="K715" i="6"/>
  <c r="L714" i="6"/>
  <c r="K714" i="6"/>
  <c r="L713" i="6"/>
  <c r="K713" i="6"/>
  <c r="L712" i="6"/>
  <c r="K712" i="6"/>
  <c r="L711" i="6"/>
  <c r="K711" i="6"/>
  <c r="L710" i="6"/>
  <c r="K710" i="6"/>
  <c r="L709" i="6"/>
  <c r="K709" i="6"/>
  <c r="L708" i="6"/>
  <c r="K708" i="6"/>
  <c r="L707" i="6"/>
  <c r="K707" i="6"/>
  <c r="L706" i="6"/>
  <c r="K706" i="6"/>
  <c r="L705" i="6"/>
  <c r="K705" i="6"/>
  <c r="L704" i="6"/>
  <c r="K704" i="6"/>
  <c r="L703" i="6"/>
  <c r="K703" i="6"/>
  <c r="L702" i="6"/>
  <c r="K702" i="6"/>
  <c r="L701" i="6"/>
  <c r="K701" i="6"/>
  <c r="L700" i="6"/>
  <c r="K700" i="6"/>
  <c r="L699" i="6"/>
  <c r="K699" i="6"/>
  <c r="L698" i="6"/>
  <c r="K698" i="6"/>
  <c r="L697" i="6"/>
  <c r="K697" i="6"/>
  <c r="L696" i="6"/>
  <c r="K696" i="6"/>
  <c r="L695" i="6"/>
  <c r="K695" i="6"/>
  <c r="L694" i="6"/>
  <c r="K694" i="6"/>
  <c r="L693" i="6"/>
  <c r="K693" i="6"/>
  <c r="L692" i="6"/>
  <c r="K692" i="6"/>
  <c r="L691" i="6"/>
  <c r="K691" i="6"/>
  <c r="L690" i="6"/>
  <c r="K690" i="6"/>
  <c r="L689" i="6"/>
  <c r="K689" i="6"/>
  <c r="L688" i="6"/>
  <c r="K688" i="6"/>
  <c r="L687" i="6"/>
  <c r="K687" i="6"/>
  <c r="L686" i="6"/>
  <c r="K686" i="6"/>
  <c r="L685" i="6"/>
  <c r="K685" i="6"/>
  <c r="L684" i="6"/>
  <c r="K684" i="6"/>
  <c r="L683" i="6"/>
  <c r="K683" i="6"/>
  <c r="L682" i="6"/>
  <c r="K682" i="6"/>
  <c r="L681" i="6"/>
  <c r="K681" i="6"/>
  <c r="L680" i="6"/>
  <c r="K680" i="6"/>
  <c r="L679" i="6"/>
  <c r="K679" i="6"/>
  <c r="L678" i="6"/>
  <c r="K678" i="6"/>
  <c r="L677" i="6"/>
  <c r="K677" i="6"/>
  <c r="L676" i="6"/>
  <c r="K676" i="6"/>
  <c r="L675" i="6"/>
  <c r="K675" i="6"/>
  <c r="L674" i="6"/>
  <c r="K674" i="6"/>
  <c r="L673" i="6"/>
  <c r="K673" i="6"/>
  <c r="L672" i="6"/>
  <c r="K672" i="6"/>
  <c r="L671" i="6"/>
  <c r="K671" i="6"/>
  <c r="L670" i="6"/>
  <c r="K670" i="6"/>
  <c r="L669" i="6"/>
  <c r="K669" i="6"/>
  <c r="L668" i="6"/>
  <c r="K668" i="6"/>
  <c r="L667" i="6"/>
  <c r="K667" i="6"/>
  <c r="L666" i="6"/>
  <c r="K666" i="6"/>
  <c r="L665" i="6"/>
  <c r="K665" i="6"/>
  <c r="L664" i="6"/>
  <c r="K664" i="6"/>
  <c r="L663" i="6"/>
  <c r="K663" i="6"/>
  <c r="L662" i="6"/>
  <c r="K662" i="6"/>
  <c r="L661" i="6"/>
  <c r="K661" i="6"/>
  <c r="L660" i="6"/>
  <c r="K660" i="6"/>
  <c r="L659" i="6"/>
  <c r="K659" i="6"/>
  <c r="L658" i="6"/>
  <c r="K658" i="6"/>
  <c r="L657" i="6"/>
  <c r="K657" i="6"/>
  <c r="L656" i="6"/>
  <c r="K656" i="6"/>
  <c r="L655" i="6"/>
  <c r="K655" i="6"/>
  <c r="L654" i="6"/>
  <c r="K654" i="6"/>
  <c r="L652" i="6"/>
  <c r="K652" i="6"/>
  <c r="L651" i="6"/>
  <c r="K651" i="6"/>
  <c r="L650" i="6"/>
  <c r="K650" i="6"/>
  <c r="L649" i="6"/>
  <c r="K649" i="6"/>
  <c r="L648" i="6"/>
  <c r="K648" i="6"/>
  <c r="L647" i="6"/>
  <c r="K647" i="6"/>
  <c r="L646" i="6"/>
  <c r="K646" i="6"/>
  <c r="L645" i="6"/>
  <c r="K645" i="6"/>
  <c r="L644" i="6"/>
  <c r="K644" i="6"/>
  <c r="L642" i="6"/>
  <c r="K642" i="6"/>
  <c r="L641" i="6"/>
  <c r="K641" i="6"/>
  <c r="L640" i="6"/>
  <c r="K640" i="6"/>
  <c r="L639" i="6"/>
  <c r="K639" i="6"/>
  <c r="L638" i="6"/>
  <c r="K638" i="6"/>
  <c r="L637" i="6"/>
  <c r="K637" i="6"/>
  <c r="L636" i="6"/>
  <c r="K636" i="6"/>
  <c r="L635" i="6"/>
  <c r="K635" i="6"/>
  <c r="L634" i="6"/>
  <c r="K634" i="6"/>
  <c r="L633" i="6"/>
  <c r="K633" i="6"/>
  <c r="L632" i="6"/>
  <c r="K632" i="6"/>
  <c r="L631" i="6"/>
  <c r="K631" i="6"/>
  <c r="L630" i="6"/>
  <c r="K630" i="6"/>
  <c r="L629" i="6"/>
  <c r="K629" i="6"/>
  <c r="L628" i="6"/>
  <c r="K628" i="6"/>
  <c r="L627" i="6"/>
  <c r="K627" i="6"/>
  <c r="L626" i="6"/>
  <c r="K626" i="6"/>
  <c r="L625" i="6"/>
  <c r="K625" i="6"/>
  <c r="L624" i="6"/>
  <c r="K624" i="6"/>
  <c r="L623" i="6"/>
  <c r="K623" i="6"/>
  <c r="L622" i="6"/>
  <c r="K622" i="6"/>
  <c r="L621" i="6"/>
  <c r="K621" i="6"/>
  <c r="L620" i="6"/>
  <c r="K620" i="6"/>
  <c r="L619" i="6"/>
  <c r="K619" i="6"/>
  <c r="L618" i="6"/>
  <c r="K618" i="6"/>
  <c r="L617" i="6"/>
  <c r="K617" i="6"/>
  <c r="L616" i="6"/>
  <c r="K616" i="6"/>
  <c r="L615" i="6"/>
  <c r="K615" i="6"/>
  <c r="L614" i="6"/>
  <c r="K614" i="6"/>
  <c r="L613" i="6"/>
  <c r="K613" i="6"/>
  <c r="L612" i="6"/>
  <c r="K612" i="6"/>
  <c r="L611" i="6"/>
  <c r="K611" i="6"/>
  <c r="L610" i="6"/>
  <c r="K610" i="6"/>
  <c r="L609" i="6"/>
  <c r="K609" i="6"/>
  <c r="L608" i="6"/>
  <c r="K608" i="6"/>
  <c r="L607" i="6"/>
  <c r="K607" i="6"/>
  <c r="L606" i="6"/>
  <c r="K606" i="6"/>
  <c r="L605" i="6"/>
  <c r="K605" i="6"/>
  <c r="L604" i="6"/>
  <c r="K604" i="6"/>
  <c r="L603" i="6"/>
  <c r="K603" i="6"/>
  <c r="L602" i="6"/>
  <c r="K602" i="6"/>
  <c r="L601" i="6"/>
  <c r="K601" i="6"/>
  <c r="L600" i="6"/>
  <c r="K600" i="6"/>
  <c r="L599" i="6"/>
  <c r="K599" i="6"/>
  <c r="L598" i="6"/>
  <c r="K598" i="6"/>
  <c r="L597" i="6"/>
  <c r="K597" i="6"/>
  <c r="L596" i="6"/>
  <c r="K596" i="6"/>
  <c r="L595" i="6"/>
  <c r="K595" i="6"/>
  <c r="L594" i="6"/>
  <c r="K594" i="6"/>
  <c r="L593" i="6"/>
  <c r="K593" i="6"/>
  <c r="L592" i="6"/>
  <c r="K592" i="6"/>
  <c r="L591" i="6"/>
  <c r="K591" i="6"/>
  <c r="L590" i="6"/>
  <c r="K590" i="6"/>
  <c r="L589" i="6"/>
  <c r="K589" i="6"/>
  <c r="L588" i="6"/>
  <c r="K588" i="6"/>
  <c r="L587" i="6"/>
  <c r="K587" i="6"/>
  <c r="L586" i="6"/>
  <c r="K586" i="6"/>
  <c r="L585" i="6"/>
  <c r="K585" i="6"/>
  <c r="L584" i="6"/>
  <c r="K584" i="6"/>
  <c r="L583" i="6"/>
  <c r="K583" i="6"/>
  <c r="L582" i="6"/>
  <c r="K582" i="6"/>
  <c r="L581" i="6"/>
  <c r="K581" i="6"/>
  <c r="L580" i="6"/>
  <c r="K580" i="6"/>
  <c r="L579" i="6"/>
  <c r="K579" i="6"/>
  <c r="L578" i="6"/>
  <c r="K578" i="6"/>
  <c r="L577" i="6"/>
  <c r="K577" i="6"/>
  <c r="L576" i="6"/>
  <c r="K576" i="6"/>
  <c r="L575" i="6"/>
  <c r="K575" i="6"/>
  <c r="L574" i="6"/>
  <c r="K574" i="6"/>
  <c r="L573" i="6"/>
  <c r="K573" i="6"/>
  <c r="L572" i="6"/>
  <c r="K572" i="6"/>
  <c r="L571" i="6"/>
  <c r="K571" i="6"/>
  <c r="L570" i="6"/>
  <c r="K570" i="6"/>
  <c r="L569" i="6"/>
  <c r="K569" i="6"/>
  <c r="L568" i="6"/>
  <c r="K568" i="6"/>
  <c r="L567" i="6"/>
  <c r="K567" i="6"/>
  <c r="L566" i="6"/>
  <c r="K566" i="6"/>
  <c r="L565" i="6"/>
  <c r="K565" i="6"/>
  <c r="L564" i="6"/>
  <c r="K564" i="6"/>
  <c r="L563" i="6"/>
  <c r="K563" i="6"/>
  <c r="L562" i="6"/>
  <c r="K562" i="6"/>
  <c r="L561" i="6"/>
  <c r="K561" i="6"/>
  <c r="L560" i="6"/>
  <c r="K560" i="6"/>
  <c r="L559" i="6"/>
  <c r="K559" i="6"/>
  <c r="L558" i="6"/>
  <c r="K558" i="6"/>
  <c r="L557" i="6"/>
  <c r="K557" i="6"/>
  <c r="L556" i="6"/>
  <c r="K556" i="6"/>
  <c r="L555" i="6"/>
  <c r="K555" i="6"/>
  <c r="L554" i="6"/>
  <c r="K554" i="6"/>
  <c r="L553" i="6"/>
  <c r="K553" i="6"/>
  <c r="L552" i="6"/>
  <c r="K552" i="6"/>
  <c r="L551" i="6"/>
  <c r="K551" i="6"/>
  <c r="L550" i="6"/>
  <c r="K550" i="6"/>
  <c r="L549" i="6"/>
  <c r="K549" i="6"/>
  <c r="L548" i="6"/>
  <c r="K548" i="6"/>
  <c r="L547" i="6"/>
  <c r="K547" i="6"/>
  <c r="L546" i="6"/>
  <c r="K546" i="6"/>
  <c r="L545" i="6"/>
  <c r="K545" i="6"/>
  <c r="L544" i="6"/>
  <c r="K544" i="6"/>
  <c r="L543" i="6"/>
  <c r="K543" i="6"/>
  <c r="L542" i="6"/>
  <c r="K542" i="6"/>
  <c r="L541" i="6"/>
  <c r="K541" i="6"/>
  <c r="L540" i="6"/>
  <c r="K540" i="6"/>
  <c r="L538" i="6"/>
  <c r="K538" i="6"/>
  <c r="L537" i="6"/>
  <c r="K537" i="6"/>
  <c r="L536" i="6"/>
  <c r="K536" i="6"/>
  <c r="L534" i="6"/>
  <c r="K534" i="6"/>
  <c r="L533" i="6"/>
  <c r="K533" i="6"/>
  <c r="L532" i="6"/>
  <c r="K532" i="6"/>
  <c r="L531" i="6"/>
  <c r="K531" i="6"/>
  <c r="L529" i="6"/>
  <c r="K529" i="6"/>
  <c r="L528" i="6"/>
  <c r="K528" i="6"/>
  <c r="L527" i="6"/>
  <c r="K527" i="6"/>
  <c r="L526" i="6"/>
  <c r="K526" i="6"/>
  <c r="L525" i="6"/>
  <c r="K525" i="6"/>
  <c r="L524" i="6"/>
  <c r="K524" i="6"/>
  <c r="L523" i="6"/>
  <c r="K523" i="6"/>
  <c r="L522" i="6"/>
  <c r="K522" i="6"/>
  <c r="L521" i="6"/>
  <c r="K521" i="6"/>
  <c r="L520" i="6"/>
  <c r="K520" i="6"/>
  <c r="L519" i="6"/>
  <c r="K519" i="6"/>
  <c r="L518" i="6"/>
  <c r="K518" i="6"/>
  <c r="L517" i="6"/>
  <c r="K517" i="6"/>
  <c r="L516" i="6"/>
  <c r="K516" i="6"/>
  <c r="L515" i="6"/>
  <c r="K515" i="6"/>
  <c r="L514" i="6"/>
  <c r="K514" i="6"/>
  <c r="L513" i="6"/>
  <c r="K513" i="6"/>
  <c r="L512" i="6"/>
  <c r="K512" i="6"/>
  <c r="L511" i="6"/>
  <c r="K511" i="6"/>
  <c r="L510" i="6"/>
  <c r="K510" i="6"/>
  <c r="L509" i="6"/>
  <c r="K509" i="6"/>
  <c r="L508" i="6"/>
  <c r="K508" i="6"/>
  <c r="L507" i="6"/>
  <c r="K507" i="6"/>
  <c r="L505" i="6"/>
  <c r="K505" i="6"/>
  <c r="L504" i="6"/>
  <c r="K504" i="6"/>
  <c r="L503" i="6"/>
  <c r="K503" i="6"/>
  <c r="L501" i="6"/>
  <c r="K501" i="6"/>
  <c r="L500" i="6"/>
  <c r="K500" i="6"/>
  <c r="L499" i="6"/>
  <c r="K499" i="6"/>
  <c r="L498" i="6"/>
  <c r="K498" i="6"/>
  <c r="L497" i="6"/>
  <c r="K497" i="6"/>
  <c r="L496" i="6"/>
  <c r="K496" i="6"/>
  <c r="L495" i="6"/>
  <c r="K495" i="6"/>
  <c r="L493" i="6"/>
  <c r="K493" i="6"/>
  <c r="L492" i="6"/>
  <c r="K492" i="6"/>
  <c r="L491" i="6"/>
  <c r="K491" i="6"/>
  <c r="L490" i="6"/>
  <c r="K490" i="6"/>
  <c r="L489" i="6"/>
  <c r="K489" i="6"/>
  <c r="L488" i="6"/>
  <c r="K488" i="6"/>
  <c r="L487" i="6"/>
  <c r="K487" i="6"/>
  <c r="L486" i="6"/>
  <c r="K486" i="6"/>
  <c r="L485" i="6"/>
  <c r="K485" i="6"/>
  <c r="L484" i="6"/>
  <c r="K484" i="6"/>
  <c r="L483" i="6"/>
  <c r="K483" i="6"/>
  <c r="L482" i="6"/>
  <c r="K482" i="6"/>
  <c r="L481" i="6"/>
  <c r="K481" i="6"/>
  <c r="L480" i="6"/>
  <c r="K480" i="6"/>
  <c r="L479" i="6"/>
  <c r="K479" i="6"/>
  <c r="L478" i="6"/>
  <c r="K478" i="6"/>
  <c r="L477" i="6"/>
  <c r="K477" i="6"/>
  <c r="L476" i="6"/>
  <c r="K476" i="6"/>
  <c r="L475" i="6"/>
  <c r="K475" i="6"/>
  <c r="L474" i="6"/>
  <c r="K474" i="6"/>
  <c r="L473" i="6"/>
  <c r="K473" i="6"/>
  <c r="L472" i="6"/>
  <c r="K472" i="6"/>
  <c r="L471" i="6"/>
  <c r="K471" i="6"/>
  <c r="L470" i="6"/>
  <c r="K470" i="6"/>
  <c r="L469" i="6"/>
  <c r="K469" i="6"/>
  <c r="L468" i="6"/>
  <c r="K468" i="6"/>
  <c r="L467" i="6"/>
  <c r="K467" i="6"/>
  <c r="L466" i="6"/>
  <c r="K466" i="6"/>
  <c r="L465" i="6"/>
  <c r="K465" i="6"/>
  <c r="L464" i="6"/>
  <c r="K464" i="6"/>
  <c r="L463" i="6"/>
  <c r="K463" i="6"/>
  <c r="L462" i="6"/>
  <c r="K462" i="6"/>
  <c r="L461" i="6"/>
  <c r="K461" i="6"/>
  <c r="L460" i="6"/>
  <c r="K460" i="6"/>
  <c r="L459" i="6"/>
  <c r="K459" i="6"/>
  <c r="L458" i="6"/>
  <c r="K458" i="6"/>
  <c r="L457" i="6"/>
  <c r="K457" i="6"/>
  <c r="L456" i="6"/>
  <c r="K456" i="6"/>
  <c r="L455" i="6"/>
  <c r="K455" i="6"/>
  <c r="L454" i="6"/>
  <c r="K454" i="6"/>
  <c r="L453" i="6"/>
  <c r="K453" i="6"/>
  <c r="L452" i="6"/>
  <c r="K452" i="6"/>
  <c r="L451" i="6"/>
  <c r="K451" i="6"/>
  <c r="L450" i="6"/>
  <c r="K450" i="6"/>
  <c r="L448" i="6"/>
  <c r="K448" i="6"/>
  <c r="K447" i="6"/>
  <c r="K446" i="6"/>
  <c r="K445" i="6"/>
  <c r="K444" i="6"/>
  <c r="K443" i="6"/>
  <c r="K442" i="6"/>
  <c r="K441" i="6"/>
  <c r="L440" i="6"/>
  <c r="K440" i="6"/>
  <c r="L439" i="6"/>
  <c r="K439" i="6"/>
  <c r="L438" i="6"/>
  <c r="K438" i="6"/>
  <c r="L437" i="6"/>
  <c r="K437" i="6"/>
  <c r="L436" i="6"/>
  <c r="K436" i="6"/>
  <c r="L435" i="6"/>
  <c r="K435" i="6"/>
  <c r="L434" i="6"/>
  <c r="K434" i="6"/>
  <c r="L433" i="6"/>
  <c r="K433" i="6"/>
  <c r="L432" i="6"/>
  <c r="K432" i="6"/>
  <c r="L431" i="6"/>
  <c r="K431" i="6"/>
  <c r="L430" i="6"/>
  <c r="K430" i="6"/>
  <c r="L429" i="6"/>
  <c r="K429" i="6"/>
  <c r="L428" i="6"/>
  <c r="K428" i="6"/>
  <c r="L427" i="6"/>
  <c r="K427" i="6"/>
  <c r="L426" i="6"/>
  <c r="K426" i="6"/>
  <c r="L425" i="6"/>
  <c r="K425" i="6"/>
  <c r="L424" i="6"/>
  <c r="K424" i="6"/>
  <c r="L423" i="6"/>
  <c r="K423" i="6"/>
  <c r="L422" i="6"/>
  <c r="K422" i="6"/>
  <c r="L421" i="6"/>
  <c r="K421" i="6"/>
  <c r="L420" i="6"/>
  <c r="K420" i="6"/>
  <c r="L419" i="6"/>
  <c r="K419" i="6"/>
  <c r="L418" i="6"/>
  <c r="K418" i="6"/>
  <c r="L417" i="6"/>
  <c r="K417" i="6"/>
  <c r="L416" i="6"/>
  <c r="K416" i="6"/>
  <c r="L415" i="6"/>
  <c r="K415" i="6"/>
  <c r="L414" i="6"/>
  <c r="K414" i="6"/>
  <c r="L413" i="6"/>
  <c r="K413" i="6"/>
  <c r="L412" i="6"/>
  <c r="K412" i="6"/>
  <c r="L411" i="6"/>
  <c r="K411" i="6"/>
  <c r="L410" i="6"/>
  <c r="K410" i="6"/>
  <c r="L409" i="6"/>
  <c r="K409" i="6"/>
  <c r="L408" i="6"/>
  <c r="K408" i="6"/>
  <c r="L407" i="6"/>
  <c r="K407" i="6"/>
  <c r="L406" i="6"/>
  <c r="K406" i="6"/>
  <c r="L405" i="6"/>
  <c r="K405" i="6"/>
  <c r="L404" i="6"/>
  <c r="K404" i="6"/>
  <c r="L402" i="6"/>
  <c r="K402" i="6"/>
  <c r="L401" i="6"/>
  <c r="K401" i="6"/>
  <c r="L400" i="6"/>
  <c r="K400" i="6"/>
  <c r="L399" i="6"/>
  <c r="K399" i="6"/>
  <c r="L398" i="6"/>
  <c r="K398" i="6"/>
  <c r="L397" i="6"/>
  <c r="K397" i="6"/>
  <c r="L396" i="6"/>
  <c r="K396" i="6"/>
  <c r="L395" i="6"/>
  <c r="K395" i="6"/>
  <c r="L394" i="6"/>
  <c r="K394" i="6"/>
  <c r="L393" i="6"/>
  <c r="K393" i="6"/>
  <c r="L392" i="6"/>
  <c r="K392" i="6"/>
  <c r="L391" i="6"/>
  <c r="K391" i="6"/>
  <c r="L390" i="6"/>
  <c r="K390" i="6"/>
  <c r="L389" i="6"/>
  <c r="K389" i="6"/>
  <c r="L388" i="6"/>
  <c r="K388" i="6"/>
  <c r="L387" i="6"/>
  <c r="K387" i="6"/>
  <c r="L386" i="6"/>
  <c r="K386" i="6"/>
  <c r="L385" i="6"/>
  <c r="K385" i="6"/>
  <c r="L384" i="6"/>
  <c r="K384" i="6"/>
  <c r="L383" i="6"/>
  <c r="K383" i="6"/>
  <c r="L382" i="6"/>
  <c r="K382" i="6"/>
  <c r="L381" i="6"/>
  <c r="K381" i="6"/>
  <c r="L380" i="6"/>
  <c r="K380" i="6"/>
  <c r="L379" i="6"/>
  <c r="K379" i="6"/>
  <c r="L378" i="6"/>
  <c r="K378" i="6"/>
  <c r="L377" i="6"/>
  <c r="K377" i="6"/>
  <c r="L376" i="6"/>
  <c r="K376" i="6"/>
  <c r="L375" i="6"/>
  <c r="K375" i="6"/>
  <c r="L374" i="6"/>
  <c r="K374" i="6"/>
  <c r="L373" i="6"/>
  <c r="K373" i="6"/>
  <c r="L372" i="6"/>
  <c r="K372" i="6"/>
  <c r="L371" i="6"/>
  <c r="K371" i="6"/>
  <c r="L370" i="6"/>
  <c r="K370" i="6"/>
  <c r="L369" i="6"/>
  <c r="K369" i="6"/>
  <c r="L368" i="6"/>
  <c r="K368" i="6"/>
  <c r="L367" i="6"/>
  <c r="K367" i="6"/>
  <c r="L366" i="6"/>
  <c r="K366" i="6"/>
  <c r="L365" i="6"/>
  <c r="K365" i="6"/>
  <c r="L364" i="6"/>
  <c r="K364" i="6"/>
  <c r="L363" i="6"/>
  <c r="K363" i="6"/>
  <c r="L362" i="6"/>
  <c r="K362" i="6"/>
  <c r="L361" i="6"/>
  <c r="K361" i="6"/>
  <c r="L360" i="6"/>
  <c r="K360" i="6"/>
  <c r="L359" i="6"/>
  <c r="K359" i="6"/>
  <c r="L358" i="6"/>
  <c r="K358" i="6"/>
  <c r="L357" i="6"/>
  <c r="K357" i="6"/>
  <c r="L356" i="6"/>
  <c r="K356" i="6"/>
  <c r="L355" i="6"/>
  <c r="K355" i="6"/>
  <c r="L354" i="6"/>
  <c r="K354" i="6"/>
  <c r="L353" i="6"/>
  <c r="K353" i="6"/>
  <c r="L352" i="6"/>
  <c r="K352" i="6"/>
  <c r="L351" i="6"/>
  <c r="K351" i="6"/>
  <c r="L350" i="6"/>
  <c r="K350" i="6"/>
  <c r="L349" i="6"/>
  <c r="K349" i="6"/>
  <c r="L348" i="6"/>
  <c r="K348" i="6"/>
  <c r="L347" i="6"/>
  <c r="K347" i="6"/>
  <c r="L346" i="6"/>
  <c r="K346" i="6"/>
  <c r="L344" i="6"/>
  <c r="K344" i="6"/>
  <c r="L343" i="6"/>
  <c r="K343" i="6"/>
  <c r="L342" i="6"/>
  <c r="K342" i="6"/>
  <c r="L340" i="6"/>
  <c r="K340" i="6"/>
  <c r="L339" i="6"/>
  <c r="K339" i="6"/>
  <c r="L338" i="6"/>
  <c r="K338" i="6"/>
  <c r="L336" i="6"/>
  <c r="K336" i="6"/>
  <c r="L335" i="6"/>
  <c r="K335" i="6"/>
  <c r="L334" i="6"/>
  <c r="K334" i="6"/>
  <c r="L333" i="6"/>
  <c r="K333" i="6"/>
  <c r="L332" i="6"/>
  <c r="K332" i="6"/>
  <c r="L330" i="6"/>
  <c r="K330" i="6"/>
  <c r="L329" i="6"/>
  <c r="K329" i="6"/>
  <c r="L328" i="6"/>
  <c r="K328" i="6"/>
  <c r="L327" i="6"/>
  <c r="K327" i="6"/>
  <c r="L326" i="6"/>
  <c r="K326" i="6"/>
  <c r="L325" i="6"/>
  <c r="K325" i="6"/>
  <c r="L324" i="6"/>
  <c r="K324" i="6"/>
  <c r="L323" i="6"/>
  <c r="K323" i="6"/>
  <c r="L322" i="6"/>
  <c r="K322" i="6"/>
  <c r="L320" i="6"/>
  <c r="K320" i="6"/>
  <c r="L319" i="6"/>
  <c r="K319" i="6"/>
  <c r="L318" i="6"/>
  <c r="K318" i="6"/>
  <c r="L317" i="6"/>
  <c r="K317" i="6"/>
  <c r="L316" i="6"/>
  <c r="K316" i="6"/>
  <c r="L315" i="6"/>
  <c r="K315" i="6"/>
  <c r="L314" i="6"/>
  <c r="K314" i="6"/>
  <c r="L313" i="6"/>
  <c r="K313" i="6"/>
  <c r="L312" i="6"/>
  <c r="K312" i="6"/>
  <c r="L311" i="6"/>
  <c r="K311" i="6"/>
  <c r="L310" i="6"/>
  <c r="K310" i="6"/>
  <c r="L309" i="6"/>
  <c r="K309" i="6"/>
  <c r="L308" i="6"/>
  <c r="K308" i="6"/>
  <c r="L307" i="6"/>
  <c r="K307" i="6"/>
  <c r="L306" i="6"/>
  <c r="K306" i="6"/>
  <c r="L305" i="6"/>
  <c r="K305" i="6"/>
  <c r="L304" i="6"/>
  <c r="K304" i="6"/>
  <c r="L303" i="6"/>
  <c r="K303" i="6"/>
  <c r="L302" i="6"/>
  <c r="K302" i="6"/>
  <c r="L301" i="6"/>
  <c r="K301" i="6"/>
  <c r="L300" i="6"/>
  <c r="K300" i="6"/>
  <c r="L299" i="6"/>
  <c r="K299" i="6"/>
  <c r="L298" i="6"/>
  <c r="K298" i="6"/>
  <c r="L297" i="6"/>
  <c r="K297" i="6"/>
  <c r="L296" i="6"/>
  <c r="K296" i="6"/>
  <c r="L295" i="6"/>
  <c r="K295" i="6"/>
  <c r="L294" i="6"/>
  <c r="K294" i="6"/>
  <c r="L293" i="6"/>
  <c r="K293" i="6"/>
  <c r="H293" i="6"/>
  <c r="L292" i="6"/>
  <c r="K292" i="6"/>
  <c r="H292" i="6"/>
  <c r="L291" i="6"/>
  <c r="K291" i="6"/>
  <c r="H291" i="6"/>
  <c r="L290" i="6"/>
  <c r="K290" i="6"/>
  <c r="H290" i="6"/>
  <c r="L289" i="6"/>
  <c r="K289" i="6"/>
  <c r="H289" i="6"/>
  <c r="L288" i="6"/>
  <c r="K288" i="6"/>
  <c r="H288" i="6"/>
  <c r="H287" i="6"/>
  <c r="L286" i="6"/>
  <c r="K286" i="6"/>
  <c r="H286" i="6"/>
  <c r="L285" i="6"/>
  <c r="K285" i="6"/>
  <c r="H285" i="6"/>
  <c r="L284" i="6"/>
  <c r="K284" i="6"/>
  <c r="H284" i="6"/>
  <c r="L283" i="6"/>
  <c r="K283" i="6"/>
  <c r="H283" i="6"/>
  <c r="L282" i="6"/>
  <c r="K282" i="6"/>
  <c r="H282" i="6"/>
  <c r="L281" i="6"/>
  <c r="K281" i="6"/>
  <c r="H281" i="6"/>
  <c r="L280" i="6"/>
  <c r="K280" i="6"/>
  <c r="H280" i="6"/>
  <c r="L279" i="6"/>
  <c r="K279" i="6"/>
  <c r="H279" i="6"/>
  <c r="L278" i="6"/>
  <c r="K278" i="6"/>
  <c r="H278" i="6"/>
  <c r="L277" i="6"/>
  <c r="K277" i="6"/>
  <c r="H277" i="6"/>
  <c r="L276" i="6"/>
  <c r="K276" i="6"/>
  <c r="H276" i="6"/>
  <c r="H275" i="6"/>
  <c r="L274" i="6"/>
  <c r="K274" i="6"/>
  <c r="H274" i="6"/>
  <c r="L273" i="6"/>
  <c r="K273" i="6"/>
  <c r="H273" i="6"/>
  <c r="L272" i="6"/>
  <c r="K272" i="6"/>
  <c r="H272" i="6"/>
  <c r="L271" i="6"/>
  <c r="K271" i="6"/>
  <c r="H271" i="6"/>
  <c r="L270" i="6"/>
  <c r="K270" i="6"/>
  <c r="H270" i="6"/>
  <c r="L269" i="6"/>
  <c r="K269" i="6"/>
  <c r="H269" i="6"/>
  <c r="L268" i="6"/>
  <c r="K268" i="6"/>
  <c r="H268" i="6"/>
  <c r="L267" i="6"/>
  <c r="K267" i="6"/>
  <c r="H267" i="6"/>
  <c r="L266" i="6"/>
  <c r="K266" i="6"/>
  <c r="H266" i="6"/>
  <c r="L265" i="6"/>
  <c r="K265" i="6"/>
  <c r="H265" i="6"/>
  <c r="L264" i="6"/>
  <c r="K264" i="6"/>
  <c r="H264" i="6"/>
  <c r="L263" i="6"/>
  <c r="K263" i="6"/>
  <c r="H263" i="6"/>
  <c r="L262" i="6"/>
  <c r="K262" i="6"/>
  <c r="H262" i="6"/>
  <c r="L261" i="6"/>
  <c r="K261" i="6"/>
  <c r="H261" i="6"/>
  <c r="L260" i="6"/>
  <c r="K260" i="6"/>
  <c r="H260" i="6"/>
  <c r="L259" i="6"/>
  <c r="K259" i="6"/>
  <c r="H259" i="6"/>
  <c r="L258" i="6"/>
  <c r="K258" i="6"/>
  <c r="H258" i="6"/>
  <c r="L257" i="6"/>
  <c r="K257" i="6"/>
  <c r="H257" i="6"/>
  <c r="H256" i="6"/>
  <c r="L255" i="6"/>
  <c r="K255" i="6"/>
  <c r="H255" i="6"/>
  <c r="L254" i="6"/>
  <c r="K254" i="6"/>
  <c r="H254" i="6"/>
  <c r="L253" i="6"/>
  <c r="K253" i="6"/>
  <c r="H253" i="6"/>
  <c r="L252" i="6"/>
  <c r="K252" i="6"/>
  <c r="H252" i="6"/>
  <c r="L251" i="6"/>
  <c r="K251" i="6"/>
  <c r="H251" i="6"/>
  <c r="L250" i="6"/>
  <c r="K250" i="6"/>
  <c r="H250" i="6"/>
  <c r="L249" i="6"/>
  <c r="K249" i="6"/>
  <c r="H249" i="6"/>
  <c r="L248" i="6"/>
  <c r="K248" i="6"/>
  <c r="H248" i="6"/>
  <c r="L247" i="6"/>
  <c r="K247" i="6"/>
  <c r="H247" i="6"/>
  <c r="L246" i="6"/>
  <c r="K246" i="6"/>
  <c r="H246" i="6"/>
  <c r="L245" i="6"/>
  <c r="K245" i="6"/>
  <c r="H245" i="6"/>
  <c r="L244" i="6"/>
  <c r="K244" i="6"/>
  <c r="H244" i="6"/>
  <c r="L243" i="6"/>
  <c r="K243" i="6"/>
  <c r="H243" i="6"/>
  <c r="L242" i="6"/>
  <c r="K242" i="6"/>
  <c r="H242" i="6"/>
  <c r="L241" i="6"/>
  <c r="K241" i="6"/>
  <c r="H241" i="6"/>
  <c r="L240" i="6"/>
  <c r="K240" i="6"/>
  <c r="H240" i="6"/>
  <c r="L239" i="6"/>
  <c r="K239" i="6"/>
  <c r="H239" i="6"/>
  <c r="H238" i="6"/>
  <c r="L237" i="6"/>
  <c r="K237" i="6"/>
  <c r="H237" i="6"/>
  <c r="L236" i="6"/>
  <c r="K236" i="6"/>
  <c r="H236" i="6"/>
  <c r="L235" i="6"/>
  <c r="K235" i="6"/>
  <c r="H235" i="6"/>
  <c r="L234" i="6"/>
  <c r="K234" i="6"/>
  <c r="H234" i="6"/>
  <c r="L233" i="6"/>
  <c r="K233" i="6"/>
  <c r="H233" i="6"/>
  <c r="L232" i="6"/>
  <c r="K232" i="6"/>
  <c r="H232" i="6"/>
  <c r="L231" i="6"/>
  <c r="K231" i="6"/>
  <c r="H231" i="6"/>
  <c r="L230" i="6"/>
  <c r="K230" i="6"/>
  <c r="H230" i="6"/>
  <c r="L229" i="6"/>
  <c r="K229" i="6"/>
  <c r="H229" i="6"/>
  <c r="L228" i="6"/>
  <c r="K228" i="6"/>
  <c r="H228" i="6"/>
  <c r="L227" i="6"/>
  <c r="K227" i="6"/>
  <c r="H227" i="6"/>
  <c r="L226" i="6"/>
  <c r="K226" i="6"/>
  <c r="H226" i="6"/>
  <c r="L225" i="6"/>
  <c r="K225" i="6"/>
  <c r="H225" i="6"/>
  <c r="L224" i="6"/>
  <c r="K224" i="6"/>
  <c r="H224" i="6"/>
  <c r="L223" i="6"/>
  <c r="K223" i="6"/>
  <c r="H223" i="6"/>
  <c r="L222" i="6"/>
  <c r="K222" i="6"/>
  <c r="H222" i="6"/>
  <c r="H221" i="6"/>
  <c r="L220" i="6"/>
  <c r="K220" i="6"/>
  <c r="H220" i="6"/>
  <c r="L219" i="6"/>
  <c r="K219" i="6"/>
  <c r="H219" i="6"/>
  <c r="L218" i="6"/>
  <c r="K218" i="6"/>
  <c r="H218" i="6"/>
  <c r="L217" i="6"/>
  <c r="K217" i="6"/>
  <c r="H217" i="6"/>
  <c r="L216" i="6"/>
  <c r="K216" i="6"/>
  <c r="H216" i="6"/>
  <c r="L215" i="6"/>
  <c r="K215" i="6"/>
  <c r="H215" i="6"/>
  <c r="L214" i="6"/>
  <c r="K214" i="6"/>
  <c r="H214" i="6"/>
  <c r="L213" i="6"/>
  <c r="K213" i="6"/>
  <c r="H213" i="6"/>
  <c r="L212" i="6"/>
  <c r="K212" i="6"/>
  <c r="H212" i="6"/>
  <c r="L211" i="6"/>
  <c r="K211" i="6"/>
  <c r="H211" i="6"/>
  <c r="L210" i="6"/>
  <c r="K210" i="6"/>
  <c r="H210" i="6"/>
  <c r="L209" i="6"/>
  <c r="K209" i="6"/>
  <c r="H209" i="6"/>
  <c r="L208" i="6"/>
  <c r="K208" i="6"/>
  <c r="H208" i="6"/>
  <c r="L207" i="6"/>
  <c r="K207" i="6"/>
  <c r="H207" i="6"/>
  <c r="L206" i="6"/>
  <c r="K206" i="6"/>
  <c r="H206" i="6"/>
  <c r="L205" i="6"/>
  <c r="K205" i="6"/>
  <c r="H205" i="6"/>
  <c r="L204" i="6"/>
  <c r="K204" i="6"/>
  <c r="H204" i="6"/>
  <c r="L203" i="6"/>
  <c r="K203" i="6"/>
  <c r="H203" i="6"/>
  <c r="L202" i="6"/>
  <c r="K202" i="6"/>
  <c r="H202" i="6"/>
  <c r="L201" i="6"/>
  <c r="K201" i="6"/>
  <c r="H201" i="6"/>
  <c r="H200" i="6"/>
  <c r="L199" i="6"/>
  <c r="K199" i="6"/>
  <c r="H199" i="6"/>
  <c r="L198" i="6"/>
  <c r="K198" i="6"/>
  <c r="H198" i="6"/>
  <c r="L197" i="6"/>
  <c r="K197" i="6"/>
  <c r="H197" i="6"/>
  <c r="L196" i="6"/>
  <c r="K196" i="6"/>
  <c r="H196" i="6"/>
  <c r="L195" i="6"/>
  <c r="K195" i="6"/>
  <c r="H195" i="6"/>
  <c r="L194" i="6"/>
  <c r="K194" i="6"/>
  <c r="H194" i="6"/>
  <c r="L193" i="6"/>
  <c r="K193" i="6"/>
  <c r="H193" i="6"/>
  <c r="L192" i="6"/>
  <c r="K192" i="6"/>
  <c r="H192" i="6"/>
  <c r="L191" i="6"/>
  <c r="K191" i="6"/>
  <c r="H191" i="6"/>
  <c r="L190" i="6"/>
  <c r="K190" i="6"/>
  <c r="H190" i="6"/>
  <c r="L189" i="6"/>
  <c r="K189" i="6"/>
  <c r="H189" i="6"/>
  <c r="L188" i="6"/>
  <c r="K188" i="6"/>
  <c r="H188" i="6"/>
  <c r="L187" i="6"/>
  <c r="K187" i="6"/>
  <c r="H187" i="6"/>
  <c r="L186" i="6"/>
  <c r="K186" i="6"/>
  <c r="H186" i="6"/>
  <c r="L185" i="6"/>
  <c r="K185" i="6"/>
  <c r="H185" i="6"/>
  <c r="L184" i="6"/>
  <c r="K184" i="6"/>
  <c r="H184" i="6"/>
  <c r="L183" i="6"/>
  <c r="K183" i="6"/>
  <c r="H183" i="6"/>
  <c r="L182" i="6"/>
  <c r="K182" i="6"/>
  <c r="H182" i="6"/>
  <c r="L181" i="6"/>
  <c r="K181" i="6"/>
  <c r="H181" i="6"/>
  <c r="L180" i="6"/>
  <c r="K180" i="6"/>
  <c r="H180" i="6"/>
  <c r="L179" i="6"/>
  <c r="K179" i="6"/>
  <c r="H179" i="6"/>
  <c r="L178" i="6"/>
  <c r="K178" i="6"/>
  <c r="H178" i="6"/>
  <c r="H177" i="6"/>
  <c r="L176" i="6"/>
  <c r="K176" i="6"/>
  <c r="H176" i="6"/>
  <c r="L175" i="6"/>
  <c r="K175" i="6"/>
  <c r="H175" i="6"/>
  <c r="L174" i="6"/>
  <c r="K174" i="6"/>
  <c r="H174" i="6"/>
  <c r="L173" i="6"/>
  <c r="K173" i="6"/>
  <c r="H173" i="6"/>
  <c r="L172" i="6"/>
  <c r="K172" i="6"/>
  <c r="H172" i="6"/>
  <c r="L171" i="6"/>
  <c r="K171" i="6"/>
  <c r="H171" i="6"/>
  <c r="L170" i="6"/>
  <c r="K170" i="6"/>
  <c r="H170" i="6"/>
  <c r="L169" i="6"/>
  <c r="K169" i="6"/>
  <c r="H169" i="6"/>
  <c r="L168" i="6"/>
  <c r="K168" i="6"/>
  <c r="H168" i="6"/>
  <c r="L167" i="6"/>
  <c r="K167" i="6"/>
  <c r="H167" i="6"/>
  <c r="L166" i="6"/>
  <c r="K166" i="6"/>
  <c r="H166" i="6"/>
  <c r="L165" i="6"/>
  <c r="K165" i="6"/>
  <c r="H165" i="6"/>
  <c r="L164" i="6"/>
  <c r="K164" i="6"/>
  <c r="H164" i="6"/>
  <c r="L163" i="6"/>
  <c r="K163" i="6"/>
  <c r="H163" i="6"/>
  <c r="L162" i="6"/>
  <c r="K162" i="6"/>
  <c r="H162" i="6"/>
  <c r="L161" i="6"/>
  <c r="K161" i="6"/>
  <c r="H161" i="6"/>
  <c r="L160" i="6"/>
  <c r="K160" i="6"/>
  <c r="H160" i="6"/>
  <c r="L159" i="6"/>
  <c r="K159" i="6"/>
  <c r="H159" i="6"/>
  <c r="L158" i="6"/>
  <c r="K158" i="6"/>
  <c r="H158" i="6"/>
  <c r="L157" i="6"/>
  <c r="K157" i="6"/>
  <c r="H157" i="6"/>
  <c r="L156" i="6"/>
  <c r="K156" i="6"/>
  <c r="H156" i="6"/>
  <c r="H155" i="6"/>
  <c r="L154" i="6"/>
  <c r="K154" i="6"/>
  <c r="H154" i="6"/>
  <c r="L153" i="6"/>
  <c r="K153" i="6"/>
  <c r="H153" i="6"/>
  <c r="L152" i="6"/>
  <c r="K152" i="6"/>
  <c r="H152" i="6"/>
  <c r="L151" i="6"/>
  <c r="K151" i="6"/>
  <c r="H151" i="6"/>
  <c r="L150" i="6"/>
  <c r="K150" i="6"/>
  <c r="H150" i="6"/>
  <c r="L149" i="6"/>
  <c r="K149" i="6"/>
  <c r="H149" i="6"/>
  <c r="L148" i="6"/>
  <c r="K148" i="6"/>
  <c r="H148" i="6"/>
  <c r="L147" i="6"/>
  <c r="K147" i="6"/>
  <c r="H147" i="6"/>
  <c r="L146" i="6"/>
  <c r="K146" i="6"/>
  <c r="H146" i="6"/>
  <c r="L145" i="6"/>
  <c r="K145" i="6"/>
  <c r="H145" i="6"/>
  <c r="L144" i="6"/>
  <c r="K144" i="6"/>
  <c r="H144" i="6"/>
  <c r="L143" i="6"/>
  <c r="K143" i="6"/>
  <c r="H143" i="6"/>
  <c r="L142" i="6"/>
  <c r="K142" i="6"/>
  <c r="H142" i="6"/>
  <c r="L141" i="6"/>
  <c r="K141" i="6"/>
  <c r="H141" i="6"/>
  <c r="L140" i="6"/>
  <c r="K140" i="6"/>
  <c r="H140" i="6"/>
  <c r="L139" i="6"/>
  <c r="K139" i="6"/>
  <c r="H139" i="6"/>
  <c r="L138" i="6"/>
  <c r="K138" i="6"/>
  <c r="H138" i="6"/>
  <c r="L137" i="6"/>
  <c r="K137" i="6"/>
  <c r="H137" i="6"/>
  <c r="L136" i="6"/>
  <c r="K136" i="6"/>
  <c r="H136" i="6"/>
  <c r="L135" i="6"/>
  <c r="K135" i="6"/>
  <c r="H135" i="6"/>
  <c r="H134" i="6"/>
  <c r="L133" i="6"/>
  <c r="K133" i="6"/>
  <c r="H133" i="6"/>
  <c r="L132" i="6"/>
  <c r="K132" i="6"/>
  <c r="H132" i="6"/>
  <c r="L131" i="6"/>
  <c r="K131" i="6"/>
  <c r="H131" i="6"/>
  <c r="L130" i="6"/>
  <c r="K130" i="6"/>
  <c r="H130" i="6"/>
  <c r="L129" i="6"/>
  <c r="K129" i="6"/>
  <c r="H129" i="6"/>
  <c r="L128" i="6"/>
  <c r="K128" i="6"/>
  <c r="H128" i="6"/>
  <c r="L127" i="6"/>
  <c r="K127" i="6"/>
  <c r="H127" i="6"/>
  <c r="L126" i="6"/>
  <c r="K126" i="6"/>
  <c r="H126" i="6"/>
  <c r="L125" i="6"/>
  <c r="K125" i="6"/>
  <c r="H125" i="6"/>
  <c r="L124" i="6"/>
  <c r="K124" i="6"/>
  <c r="H124" i="6"/>
  <c r="L123" i="6"/>
  <c r="K123" i="6"/>
  <c r="H123" i="6"/>
  <c r="L122" i="6"/>
  <c r="K122" i="6"/>
  <c r="H122" i="6"/>
  <c r="L121" i="6"/>
  <c r="K121" i="6"/>
  <c r="H121" i="6"/>
  <c r="L120" i="6"/>
  <c r="K120" i="6"/>
  <c r="H120" i="6"/>
  <c r="L119" i="6"/>
  <c r="K119" i="6"/>
  <c r="H119" i="6"/>
  <c r="L118" i="6"/>
  <c r="K118" i="6"/>
  <c r="H118" i="6"/>
  <c r="L117" i="6"/>
  <c r="K117" i="6"/>
  <c r="H117" i="6"/>
  <c r="L116" i="6"/>
  <c r="K116" i="6"/>
  <c r="H116" i="6"/>
  <c r="L115" i="6"/>
  <c r="K115" i="6"/>
  <c r="H115" i="6"/>
  <c r="L114" i="6"/>
  <c r="K114" i="6"/>
  <c r="H114" i="6"/>
  <c r="L113" i="6"/>
  <c r="K113" i="6"/>
  <c r="H113" i="6"/>
  <c r="L112" i="6"/>
  <c r="K112" i="6"/>
  <c r="H112" i="6"/>
  <c r="L111" i="6"/>
  <c r="K111" i="6"/>
  <c r="H111" i="6"/>
  <c r="L110" i="6"/>
  <c r="K110" i="6"/>
  <c r="H110" i="6"/>
  <c r="L109" i="6"/>
  <c r="K109" i="6"/>
  <c r="H109" i="6"/>
  <c r="L108" i="6"/>
  <c r="K108" i="6"/>
  <c r="H108" i="6"/>
  <c r="L107" i="6"/>
  <c r="K107" i="6"/>
  <c r="H107" i="6"/>
  <c r="L106" i="6"/>
  <c r="K106" i="6"/>
  <c r="H106" i="6"/>
  <c r="L105" i="6"/>
  <c r="K105" i="6"/>
  <c r="H105" i="6"/>
  <c r="L104" i="6"/>
  <c r="K104" i="6"/>
  <c r="H104" i="6"/>
  <c r="L103" i="6"/>
  <c r="K103" i="6"/>
  <c r="H103" i="6"/>
  <c r="L102" i="6"/>
  <c r="K102" i="6"/>
  <c r="H102" i="6"/>
  <c r="L101" i="6"/>
  <c r="K101" i="6"/>
  <c r="H101" i="6"/>
  <c r="L100" i="6"/>
  <c r="K100" i="6"/>
  <c r="H100" i="6"/>
  <c r="L99" i="6"/>
  <c r="K99" i="6"/>
  <c r="H99" i="6"/>
  <c r="L98" i="6"/>
  <c r="K98" i="6"/>
  <c r="H98" i="6"/>
  <c r="L97" i="6"/>
  <c r="K97" i="6"/>
  <c r="H97" i="6"/>
  <c r="L96" i="6"/>
  <c r="K96" i="6"/>
  <c r="H96" i="6"/>
  <c r="L95" i="6"/>
  <c r="K95" i="6"/>
  <c r="H95" i="6"/>
  <c r="L94" i="6"/>
  <c r="K94" i="6"/>
  <c r="H94" i="6"/>
  <c r="L93" i="6"/>
  <c r="K93" i="6"/>
  <c r="H93" i="6"/>
  <c r="L92" i="6"/>
  <c r="K92" i="6"/>
  <c r="H92" i="6"/>
  <c r="L91" i="6"/>
  <c r="K91" i="6"/>
  <c r="H91" i="6"/>
  <c r="L90" i="6"/>
  <c r="K90" i="6"/>
  <c r="H90" i="6"/>
  <c r="L89" i="6"/>
  <c r="K89" i="6"/>
  <c r="H89" i="6"/>
  <c r="L88" i="6"/>
  <c r="K88" i="6"/>
  <c r="H88" i="6"/>
  <c r="L87" i="6"/>
  <c r="K87" i="6"/>
  <c r="H87" i="6"/>
  <c r="L86" i="6"/>
  <c r="K86" i="6"/>
  <c r="H86" i="6"/>
  <c r="L85" i="6"/>
  <c r="K85" i="6"/>
  <c r="H85" i="6"/>
  <c r="L84" i="6"/>
  <c r="K84" i="6"/>
  <c r="H84" i="6"/>
  <c r="L83" i="6"/>
  <c r="K83" i="6"/>
  <c r="H83" i="6"/>
  <c r="L82" i="6"/>
  <c r="K82" i="6"/>
  <c r="H82" i="6"/>
  <c r="L81" i="6"/>
  <c r="K81" i="6"/>
  <c r="H81" i="6"/>
  <c r="L80" i="6"/>
  <c r="K80" i="6"/>
  <c r="H80" i="6"/>
  <c r="L79" i="6"/>
  <c r="K79" i="6"/>
  <c r="H79" i="6"/>
  <c r="L78" i="6"/>
  <c r="K78" i="6"/>
  <c r="H78" i="6"/>
  <c r="L77" i="6"/>
  <c r="K77" i="6"/>
  <c r="H77" i="6"/>
  <c r="L76" i="6"/>
  <c r="K76" i="6"/>
  <c r="H76" i="6"/>
  <c r="L75" i="6"/>
  <c r="K75" i="6"/>
  <c r="H75" i="6"/>
  <c r="L74" i="6"/>
  <c r="K74" i="6"/>
  <c r="H74" i="6"/>
  <c r="L73" i="6"/>
  <c r="K73" i="6"/>
  <c r="H73" i="6"/>
  <c r="L72" i="6"/>
  <c r="K72" i="6"/>
  <c r="H72" i="6"/>
  <c r="H71" i="6"/>
  <c r="L70" i="6"/>
  <c r="K70" i="6"/>
  <c r="H70" i="6"/>
  <c r="L69" i="6"/>
  <c r="K69" i="6"/>
  <c r="H69" i="6"/>
  <c r="L68" i="6"/>
  <c r="K68" i="6"/>
  <c r="H68" i="6"/>
  <c r="L67" i="6"/>
  <c r="K67" i="6"/>
  <c r="H67" i="6"/>
  <c r="L66" i="6"/>
  <c r="K66" i="6"/>
  <c r="H66" i="6"/>
  <c r="L65" i="6"/>
  <c r="K65" i="6"/>
  <c r="H65" i="6"/>
  <c r="L64" i="6"/>
  <c r="K64" i="6"/>
  <c r="H64" i="6"/>
  <c r="L63" i="6"/>
  <c r="K63" i="6"/>
  <c r="H63" i="6"/>
  <c r="L62" i="6"/>
  <c r="K62" i="6"/>
  <c r="H62" i="6"/>
  <c r="L61" i="6"/>
  <c r="K61" i="6"/>
  <c r="H61" i="6"/>
  <c r="L60" i="6"/>
  <c r="K60" i="6"/>
  <c r="H60" i="6"/>
  <c r="L59" i="6"/>
  <c r="K59" i="6"/>
  <c r="H59" i="6"/>
  <c r="L58" i="6"/>
  <c r="K58" i="6"/>
  <c r="H58" i="6"/>
  <c r="L57" i="6"/>
  <c r="K57" i="6"/>
  <c r="H57" i="6"/>
  <c r="L56" i="6"/>
  <c r="K56" i="6"/>
  <c r="H56" i="6"/>
  <c r="L55" i="6"/>
  <c r="K55" i="6"/>
  <c r="H55" i="6"/>
  <c r="L54" i="6"/>
  <c r="K54" i="6"/>
  <c r="H54" i="6"/>
  <c r="L53" i="6"/>
  <c r="K53" i="6"/>
  <c r="H53" i="6"/>
  <c r="L52" i="6"/>
  <c r="K52" i="6"/>
  <c r="H52" i="6"/>
  <c r="L51" i="6"/>
  <c r="K51" i="6"/>
  <c r="H51" i="6"/>
  <c r="L50" i="6"/>
  <c r="K50" i="6"/>
  <c r="H50" i="6"/>
  <c r="L49" i="6"/>
  <c r="K49" i="6"/>
  <c r="H49" i="6"/>
  <c r="L48" i="6"/>
  <c r="K48" i="6"/>
  <c r="H48" i="6"/>
  <c r="L47" i="6"/>
  <c r="K47" i="6"/>
  <c r="H47" i="6"/>
  <c r="L46" i="6"/>
  <c r="K46" i="6"/>
  <c r="H46" i="6"/>
  <c r="L45" i="6"/>
  <c r="K45" i="6"/>
  <c r="H45" i="6"/>
  <c r="L44" i="6"/>
  <c r="K44" i="6"/>
  <c r="H44" i="6"/>
  <c r="L43" i="6"/>
  <c r="K43" i="6"/>
  <c r="H43" i="6"/>
  <c r="L42" i="6"/>
  <c r="K42" i="6"/>
  <c r="H42" i="6"/>
  <c r="L41" i="6"/>
  <c r="K41" i="6"/>
  <c r="H41" i="6"/>
  <c r="L40" i="6"/>
  <c r="K40" i="6"/>
  <c r="H40" i="6"/>
  <c r="L39" i="6"/>
  <c r="K39" i="6"/>
  <c r="H39" i="6"/>
  <c r="L38" i="6"/>
  <c r="K38" i="6"/>
  <c r="H38" i="6"/>
  <c r="L37" i="6"/>
  <c r="K37" i="6"/>
  <c r="H37" i="6"/>
  <c r="L36" i="6"/>
  <c r="K36" i="6"/>
  <c r="H36" i="6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K28" i="6"/>
  <c r="H28" i="6"/>
  <c r="L27" i="6"/>
  <c r="K27" i="6"/>
  <c r="H27" i="6"/>
  <c r="L26" i="6"/>
  <c r="K26" i="6"/>
  <c r="H26" i="6"/>
  <c r="L25" i="6"/>
  <c r="K25" i="6"/>
  <c r="H25" i="6"/>
  <c r="L24" i="6"/>
  <c r="K24" i="6"/>
  <c r="H24" i="6"/>
  <c r="L23" i="6"/>
  <c r="K23" i="6"/>
  <c r="H23" i="6"/>
  <c r="L22" i="6"/>
  <c r="K22" i="6"/>
  <c r="H22" i="6"/>
  <c r="L21" i="6"/>
  <c r="K21" i="6"/>
  <c r="H21" i="6"/>
  <c r="L20" i="6"/>
  <c r="K20" i="6"/>
  <c r="H20" i="6"/>
  <c r="L19" i="6"/>
  <c r="K19" i="6"/>
  <c r="H19" i="6"/>
  <c r="L18" i="6"/>
  <c r="K18" i="6"/>
  <c r="H18" i="6"/>
  <c r="L17" i="6"/>
  <c r="K17" i="6"/>
  <c r="H17" i="6"/>
  <c r="L16" i="6"/>
  <c r="K16" i="6"/>
  <c r="H16" i="6"/>
  <c r="L15" i="6"/>
  <c r="K15" i="6"/>
  <c r="H15" i="6"/>
  <c r="L14" i="6"/>
  <c r="K14" i="6"/>
  <c r="H14" i="6"/>
  <c r="L13" i="6"/>
  <c r="K13" i="6"/>
  <c r="H13" i="6"/>
  <c r="H12" i="6"/>
  <c r="L11" i="6"/>
  <c r="K11" i="6"/>
  <c r="H11" i="6"/>
  <c r="L10" i="6"/>
  <c r="K10" i="6"/>
  <c r="H10" i="6"/>
  <c r="L9" i="6"/>
  <c r="K9" i="6"/>
  <c r="H9" i="6"/>
  <c r="L8" i="6"/>
  <c r="H8" i="6"/>
  <c r="L7" i="6"/>
  <c r="K7" i="6"/>
  <c r="H7" i="6"/>
  <c r="L6" i="6"/>
  <c r="K6" i="6"/>
  <c r="H6" i="6"/>
  <c r="L5" i="6"/>
  <c r="K5" i="6"/>
  <c r="H5" i="6"/>
  <c r="L4" i="6"/>
  <c r="K4" i="6"/>
  <c r="H4" i="6"/>
  <c r="L3" i="6"/>
  <c r="K3" i="6"/>
  <c r="H3" i="6"/>
  <c r="H2" i="6"/>
  <c r="L5" i="43"/>
  <c r="K5" i="43"/>
  <c r="L4" i="43"/>
  <c r="K4" i="43"/>
  <c r="H4" i="43"/>
  <c r="L3" i="43"/>
  <c r="K3" i="43"/>
  <c r="H3" i="43"/>
  <c r="H2" i="43"/>
  <c r="L7" i="27"/>
  <c r="K7" i="27"/>
  <c r="L6" i="27"/>
  <c r="K6" i="27"/>
  <c r="H6" i="27"/>
  <c r="L5" i="27"/>
  <c r="K5" i="27"/>
  <c r="H5" i="27"/>
  <c r="L4" i="27"/>
  <c r="K4" i="27"/>
  <c r="H4" i="27"/>
  <c r="L3" i="27"/>
  <c r="K3" i="27"/>
  <c r="H3" i="27"/>
  <c r="H2" i="27"/>
  <c r="L5" i="42"/>
  <c r="K5" i="42"/>
  <c r="L4" i="42"/>
  <c r="K4" i="42"/>
  <c r="H4" i="42"/>
  <c r="L3" i="42"/>
  <c r="K3" i="42"/>
  <c r="H3" i="42"/>
  <c r="H2" i="42"/>
  <c r="L15" i="37"/>
  <c r="K15" i="37"/>
  <c r="L14" i="37"/>
  <c r="K14" i="37"/>
  <c r="L13" i="37"/>
  <c r="K13" i="37"/>
  <c r="L12" i="37"/>
  <c r="K12" i="37"/>
  <c r="L10" i="37"/>
  <c r="K10" i="37"/>
  <c r="H10" i="37"/>
  <c r="L9" i="37"/>
  <c r="K9" i="37"/>
  <c r="H9" i="37"/>
  <c r="L8" i="37"/>
  <c r="K8" i="37"/>
  <c r="H8" i="37"/>
  <c r="H7" i="37"/>
  <c r="L6" i="37"/>
  <c r="K6" i="37"/>
  <c r="H6" i="37"/>
  <c r="L5" i="37"/>
  <c r="K5" i="37"/>
  <c r="H5" i="37"/>
  <c r="L4" i="37"/>
  <c r="K4" i="37"/>
  <c r="H4" i="37"/>
  <c r="L3" i="37"/>
  <c r="K3" i="37"/>
  <c r="H3" i="37"/>
  <c r="H2" i="37"/>
  <c r="L12" i="40"/>
  <c r="K12" i="40"/>
  <c r="L11" i="40"/>
  <c r="K11" i="40"/>
  <c r="H11" i="40"/>
  <c r="L10" i="40"/>
  <c r="K10" i="40"/>
  <c r="H10" i="40"/>
  <c r="L9" i="40"/>
  <c r="K9" i="40"/>
  <c r="H9" i="40"/>
  <c r="L8" i="40"/>
  <c r="K8" i="40"/>
  <c r="H8" i="40"/>
  <c r="L7" i="40"/>
  <c r="K7" i="40"/>
  <c r="H7" i="40"/>
  <c r="L6" i="40"/>
  <c r="K6" i="40"/>
  <c r="H6" i="40"/>
  <c r="L5" i="40"/>
  <c r="K5" i="40"/>
  <c r="H5" i="40"/>
  <c r="L4" i="40"/>
  <c r="K4" i="40"/>
  <c r="H4" i="40"/>
  <c r="L3" i="40"/>
  <c r="K3" i="40"/>
  <c r="H3" i="40"/>
  <c r="H2" i="40"/>
  <c r="L5" i="51"/>
  <c r="K5" i="51"/>
  <c r="L4" i="51"/>
  <c r="K4" i="51"/>
  <c r="L3" i="51"/>
  <c r="K3" i="51"/>
  <c r="H3" i="51"/>
  <c r="H2" i="51"/>
  <c r="L4" i="34"/>
  <c r="L3" i="34"/>
  <c r="K3" i="34"/>
  <c r="H3" i="34"/>
  <c r="H2" i="34"/>
  <c r="L4" i="14"/>
  <c r="H4" i="14"/>
  <c r="L3" i="14"/>
  <c r="H3" i="14"/>
  <c r="H2" i="14"/>
  <c r="L7" i="2"/>
  <c r="K7" i="2"/>
  <c r="H7" i="2"/>
  <c r="L6" i="2"/>
  <c r="K6" i="2"/>
  <c r="H6" i="2"/>
  <c r="L5" i="2"/>
  <c r="K5" i="2"/>
  <c r="H5" i="2"/>
  <c r="L4" i="2"/>
  <c r="K4" i="2"/>
  <c r="H4" i="2"/>
  <c r="L3" i="2"/>
  <c r="K3" i="2"/>
  <c r="H3" i="2"/>
  <c r="H2" i="2"/>
  <c r="K4" i="49"/>
  <c r="K3" i="49"/>
  <c r="H3" i="49"/>
  <c r="H2" i="49"/>
  <c r="L4" i="5"/>
  <c r="H4" i="5"/>
  <c r="L3" i="5"/>
  <c r="H3" i="5"/>
  <c r="H2" i="5"/>
  <c r="L9" i="41"/>
  <c r="K9" i="41"/>
  <c r="L8" i="41"/>
  <c r="K8" i="41"/>
  <c r="H8" i="41"/>
  <c r="L7" i="41"/>
  <c r="K7" i="41"/>
  <c r="H7" i="41"/>
  <c r="L6" i="41"/>
  <c r="K6" i="41"/>
  <c r="H6" i="41"/>
  <c r="L5" i="41"/>
  <c r="K5" i="41"/>
  <c r="H5" i="41"/>
  <c r="L4" i="41"/>
  <c r="K4" i="41"/>
  <c r="H4" i="41"/>
  <c r="L3" i="41"/>
  <c r="K3" i="41"/>
  <c r="H3" i="41"/>
  <c r="H2" i="41"/>
</calcChain>
</file>

<file path=xl/sharedStrings.xml><?xml version="1.0" encoding="utf-8"?>
<sst xmlns="http://schemas.openxmlformats.org/spreadsheetml/2006/main" count="12221" uniqueCount="2871">
  <si>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</si>
  <si>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</si>
  <si>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</si>
  <si>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</si>
  <si>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</si>
  <si>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</si>
  <si>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</si>
  <si>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</si>
  <si>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</si>
  <si>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</si>
  <si>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</si>
  <si>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</si>
  <si>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</si>
  <si>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</si>
  <si>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</si>
  <si>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</si>
  <si>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</si>
  <si>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</si>
  <si>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</si>
  <si>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</si>
  <si>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</si>
  <si>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</si>
  <si>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</si>
  <si>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</si>
  <si>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</si>
  <si>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</si>
  <si>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</si>
  <si>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</si>
  <si>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</si>
  <si>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</si>
  <si>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</si>
  <si>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</si>
  <si>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</si>
  <si>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</si>
  <si>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</si>
  <si>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</si>
  <si>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</si>
  <si>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</si>
  <si>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</si>
  <si>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</si>
  <si>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</si>
  <si>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</si>
  <si>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</si>
  <si>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</si>
  <si>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</si>
  <si>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</si>
  <si>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</si>
  <si>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</si>
  <si>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</si>
  <si>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</si>
  <si>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</si>
  <si>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</si>
  <si>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</si>
  <si>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</si>
  <si>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</si>
  <si>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</si>
  <si>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</si>
  <si>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</si>
  <si>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</si>
  <si>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</si>
  <si>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</si>
  <si>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</si>
  <si>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</si>
  <si>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</si>
  <si>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</si>
  <si>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</si>
  <si>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</si>
  <si>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</si>
  <si>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</si>
  <si>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</si>
  <si>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</si>
  <si>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</si>
  <si>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</si>
  <si>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</si>
  <si>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</si>
  <si>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</si>
  <si>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</si>
  <si>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</si>
  <si>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</si>
  <si>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</si>
  <si>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</si>
  <si>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</si>
  <si>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</si>
  <si>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</si>
  <si>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</si>
  <si>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</si>
  <si>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</si>
  <si>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</si>
  <si>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</si>
  <si>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</si>
  <si>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</si>
  <si>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</si>
  <si>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</si>
  <si>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</si>
  <si>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</si>
  <si>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</si>
  <si>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</si>
  <si>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</si>
  <si>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</si>
  <si>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</si>
  <si>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</si>
  <si>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</si>
  <si>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</si>
  <si>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</si>
  <si>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</si>
  <si>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</si>
  <si>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</si>
  <si>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</si>
  <si>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</si>
  <si>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</si>
  <si>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</si>
  <si>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</si>
  <si>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</si>
  <si>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</si>
  <si>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</si>
  <si>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</si>
  <si>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</si>
  <si>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</si>
  <si>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</si>
  <si>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</si>
  <si>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</si>
  <si>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</si>
  <si>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</si>
  <si>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</si>
  <si>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</si>
  <si>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</si>
  <si>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</si>
  <si>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</si>
  <si>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</si>
  <si>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</si>
  <si>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</si>
  <si>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</si>
  <si>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</si>
  <si>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</si>
  <si>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</si>
  <si>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</si>
  <si>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</si>
  <si>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</si>
  <si>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</si>
  <si>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</si>
  <si>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</si>
  <si>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</si>
  <si>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</si>
  <si>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</si>
  <si>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</si>
  <si>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</si>
  <si>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</si>
  <si>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</si>
  <si>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</si>
  <si>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</si>
  <si>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</si>
  <si>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</si>
  <si>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</si>
  <si>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</si>
  <si>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</si>
  <si>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</si>
  <si>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</si>
  <si>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</si>
  <si>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</si>
  <si>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</si>
  <si>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</si>
  <si>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</si>
  <si>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</si>
  <si>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</si>
  <si>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</si>
  <si>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</si>
  <si>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</si>
  <si>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</si>
  <si>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</si>
  <si>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</si>
  <si>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</si>
  <si>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</si>
  <si>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</si>
  <si>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</si>
  <si>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</si>
  <si>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</si>
  <si>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</si>
  <si>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</si>
  <si>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</si>
  <si>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</si>
  <si>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</si>
  <si>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</si>
  <si>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</si>
  <si>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</si>
  <si>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</si>
  <si>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</si>
  <si>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</si>
  <si>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</si>
  <si>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</si>
  <si>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</si>
  <si>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</si>
  <si>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</si>
  <si>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</si>
  <si>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</si>
  <si>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</si>
  <si>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</si>
  <si>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</si>
  <si>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</si>
  <si>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</si>
  <si>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</si>
  <si>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</si>
  <si>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</si>
  <si>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</si>
  <si>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</si>
  <si>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</si>
  <si>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</si>
  <si>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</si>
  <si>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</si>
  <si>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</si>
  <si>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</si>
  <si>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</si>
  <si>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</si>
  <si>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</si>
  <si>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</si>
  <si>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</si>
  <si>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</si>
  <si>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</si>
  <si>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</si>
  <si>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</si>
  <si>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</si>
  <si>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</si>
  <si>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</si>
  <si>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</si>
  <si>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</si>
  <si>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</si>
  <si>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</si>
  <si>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</si>
  <si>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</si>
  <si>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</si>
  <si>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</si>
  <si>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</si>
  <si>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</si>
  <si>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</si>
  <si>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</si>
  <si>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</si>
  <si>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</si>
  <si>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</si>
  <si>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</si>
  <si>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</si>
  <si>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</si>
  <si>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</si>
  <si>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</si>
  <si>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</si>
  <si>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</si>
  <si>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</si>
  <si>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</si>
  <si>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</si>
  <si>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</si>
  <si>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</si>
  <si>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</si>
  <si>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</si>
  <si>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</si>
  <si>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</si>
  <si>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</si>
  <si>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</si>
  <si>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</si>
  <si>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</si>
  <si>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</si>
  <si>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</si>
  <si>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</si>
  <si>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</si>
  <si>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</si>
  <si>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</si>
  <si>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</si>
  <si>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</si>
  <si>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</si>
  <si>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</si>
  <si>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</si>
  <si>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</si>
  <si>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</si>
  <si>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</si>
  <si>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</si>
  <si>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</si>
  <si>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</si>
  <si>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</si>
  <si>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</si>
  <si>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</si>
  <si>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</si>
  <si>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</si>
  <si>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</si>
  <si>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</si>
  <si>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</si>
  <si>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</si>
  <si>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</si>
  <si>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</si>
  <si>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</si>
  <si>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</si>
  <si>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</si>
  <si>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</si>
  <si>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</si>
  <si>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</si>
  <si>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</si>
  <si>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</si>
  <si>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</si>
  <si>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</si>
  <si>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</si>
  <si>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</si>
  <si>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</si>
  <si>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</si>
  <si>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</si>
  <si>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</si>
  <si>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</si>
  <si>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</si>
  <si>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</si>
  <si>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</si>
  <si>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</si>
  <si>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</si>
  <si>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</si>
  <si>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</si>
  <si>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</si>
  <si>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</si>
  <si>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</si>
  <si>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</si>
  <si>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</si>
  <si>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</si>
  <si>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</si>
  <si>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</si>
  <si>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</si>
  <si>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</si>
  <si>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</si>
  <si>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</si>
  <si>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</si>
  <si>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</si>
  <si>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</si>
  <si>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France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</si>
  <si>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</si>
  <si>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</si>
  <si>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</si>
  <si>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</si>
  <si>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</si>
  <si>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</si>
  <si>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</si>
  <si>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</si>
  <si>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</si>
  <si>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</si>
  <si>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</si>
  <si>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</si>
  <si>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</si>
  <si>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</si>
  <si>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</si>
  <si>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</si>
  <si>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</si>
  <si>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</si>
  <si>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</si>
  <si>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</si>
  <si>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</si>
  <si>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</si>
  <si>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</si>
  <si>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</si>
  <si>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</si>
  <si>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</si>
  <si>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</si>
  <si>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</si>
  <si>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</si>
  <si>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</si>
  <si>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</si>
  <si>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</si>
  <si>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</si>
  <si>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</si>
  <si>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</si>
  <si>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</si>
  <si>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</si>
  <si>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</si>
  <si>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</si>
  <si>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</si>
  <si>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</si>
  <si>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</si>
  <si>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</si>
  <si>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</si>
  <si>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</si>
  <si>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</si>
  <si>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</si>
  <si>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</si>
  <si>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</si>
  <si>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</si>
  <si>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</si>
  <si>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</si>
  <si>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</si>
  <si>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</si>
  <si>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</si>
  <si>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</si>
  <si>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</si>
  <si>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</si>
  <si>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</si>
  <si>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</si>
  <si>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</si>
  <si>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</si>
  <si>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</si>
  <si>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</si>
  <si>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</si>
  <si>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</si>
  <si>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</si>
  <si>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</si>
  <si>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</si>
  <si>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</si>
  <si>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</si>
  <si>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</si>
  <si>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</si>
  <si>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</si>
  <si>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</si>
  <si>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</si>
  <si>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</si>
  <si>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</si>
  <si>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</si>
  <si>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</si>
  <si>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</si>
  <si>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</si>
  <si>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</si>
  <si>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</si>
  <si>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</si>
  <si>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</si>
  <si>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</si>
  <si>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</si>
  <si>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</si>
  <si>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</si>
  <si>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</si>
  <si>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</si>
  <si>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</si>
  <si>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</si>
  <si>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</si>
  <si>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</si>
  <si>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</si>
  <si>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</si>
  <si>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</si>
  <si>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</si>
  <si>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</si>
  <si>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</si>
  <si>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</si>
  <si>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</si>
  <si>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</si>
  <si>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</si>
  <si>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</si>
  <si>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</si>
  <si>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</si>
  <si>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</si>
  <si>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</si>
  <si>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</si>
  <si>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</si>
  <si>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</si>
  <si>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</si>
  <si>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</si>
  <si>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</si>
  <si>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</si>
  <si>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</si>
  <si>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</si>
  <si>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</si>
  <si>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</si>
  <si>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</si>
  <si>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</si>
  <si>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</si>
  <si>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</si>
  <si>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</si>
  <si>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</si>
  <si>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</si>
  <si>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</si>
  <si>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</si>
  <si>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</si>
  <si>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</si>
  <si>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</si>
  <si>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</si>
  <si>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</si>
  <si>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</si>
  <si>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</si>
  <si>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</si>
  <si>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</si>
  <si>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</si>
  <si>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</si>
  <si>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</si>
  <si>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</si>
  <si>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</si>
  <si>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</si>
  <si>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</si>
  <si>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</si>
  <si>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</si>
  <si>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</si>
  <si>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</si>
  <si>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</si>
  <si>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</si>
  <si>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</si>
  <si>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</si>
  <si>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</si>
  <si>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</si>
  <si>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</si>
  <si>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</si>
  <si>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</si>
  <si>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</si>
  <si>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</si>
  <si>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</si>
  <si>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</si>
  <si>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</si>
  <si>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</si>
  <si>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</si>
  <si>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</si>
  <si>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</si>
  <si>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</si>
  <si>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</si>
  <si>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</si>
  <si>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</si>
  <si>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</si>
  <si>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</si>
  <si>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</si>
  <si>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</si>
  <si>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</si>
  <si>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</si>
  <si>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</si>
  <si>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</si>
  <si>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</si>
  <si>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</si>
  <si>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</si>
  <si>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</si>
  <si>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</si>
  <si>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</si>
  <si>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</si>
  <si>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</si>
  <si>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</si>
  <si>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</si>
  <si>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</si>
  <si>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</si>
  <si>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</si>
  <si>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</si>
  <si>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</si>
  <si>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</si>
  <si>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</si>
  <si>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</si>
  <si>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</si>
  <si>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</si>
  <si>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</si>
  <si>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</si>
  <si>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</si>
  <si>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</si>
  <si>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</si>
  <si>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</si>
  <si>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</si>
  <si>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</si>
  <si>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</si>
  <si>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</si>
  <si>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</si>
  <si>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</si>
  <si>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</si>
  <si>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</si>
  <si>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</si>
  <si>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</si>
  <si>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</si>
  <si>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</si>
  <si>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</si>
  <si>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</si>
  <si>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</si>
  <si>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</si>
  <si>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</si>
  <si>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</si>
  <si>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</si>
  <si>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</si>
  <si>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</si>
  <si>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</si>
  <si>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</si>
  <si>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</si>
  <si>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</si>
  <si>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</si>
  <si>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</si>
  <si>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</si>
  <si>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</si>
  <si>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</si>
  <si>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</si>
  <si>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</si>
  <si>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</si>
  <si>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</si>
  <si>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</si>
  <si>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</si>
  <si>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</si>
  <si>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</si>
  <si>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</si>
  <si>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</si>
  <si>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</si>
  <si>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</si>
  <si>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</si>
  <si>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</si>
  <si>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</si>
  <si>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</si>
  <si>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</si>
  <si>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</si>
  <si>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</si>
  <si>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</si>
  <si>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</si>
  <si>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</si>
  <si>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</si>
  <si>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</si>
  <si>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</si>
  <si>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</si>
  <si>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</si>
  <si>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</si>
  <si>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</si>
  <si>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</si>
  <si>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</si>
  <si>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</si>
  <si>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</si>
  <si>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</si>
  <si>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</si>
  <si>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</si>
  <si>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</si>
  <si>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</si>
  <si>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</si>
  <si>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</si>
  <si>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</si>
  <si>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</si>
  <si>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</si>
  <si>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</si>
  <si>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</si>
  <si>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</si>
  <si>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</si>
  <si>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</si>
  <si>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</si>
  <si>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</si>
  <si>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</si>
  <si>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</si>
  <si>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</si>
  <si>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</si>
  <si>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</si>
  <si>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</si>
  <si>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</si>
  <si>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</si>
  <si>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</si>
  <si>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</si>
  <si>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</si>
  <si>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</si>
  <si>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</si>
  <si>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</si>
  <si>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</si>
  <si>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</si>
  <si>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</si>
  <si>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</si>
  <si>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</si>
  <si>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</si>
  <si>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</si>
  <si>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</si>
  <si>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</si>
  <si>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</si>
  <si>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</si>
  <si>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</si>
  <si>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</si>
  <si>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</si>
  <si>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</si>
  <si>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</si>
  <si>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</si>
  <si>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</si>
  <si>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</si>
  <si>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</si>
  <si>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</si>
  <si>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</si>
  <si>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</si>
  <si>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</si>
  <si>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</si>
  <si>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</si>
  <si>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</si>
  <si>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</si>
  <si>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</si>
  <si>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</si>
  <si>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</si>
  <si>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</si>
  <si>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</si>
  <si>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</si>
  <si>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</si>
  <si>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</si>
  <si>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</si>
  <si>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</si>
  <si>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</si>
  <si>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</si>
  <si>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</si>
  <si>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</si>
  <si>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</si>
  <si>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</si>
  <si>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</si>
  <si>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</si>
  <si>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</si>
  <si>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</si>
  <si>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</si>
  <si>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</si>
  <si>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</si>
  <si>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</si>
  <si>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</si>
  <si>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</si>
  <si>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</si>
  <si>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</si>
  <si>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</si>
  <si>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</si>
  <si>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</si>
  <si>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</si>
  <si>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</si>
  <si>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</si>
  <si>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</si>
  <si>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</si>
  <si>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</si>
  <si>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</si>
  <si>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</si>
  <si>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</si>
  <si>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</si>
  <si>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</si>
  <si>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</si>
  <si>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</si>
  <si>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</si>
  <si>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</si>
  <si>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</si>
  <si>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</si>
  <si>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</si>
  <si>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</si>
  <si>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</si>
  <si>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</si>
  <si>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</si>
  <si>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</si>
  <si>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</si>
  <si>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</si>
  <si>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</si>
  <si>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</si>
  <si>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</si>
  <si>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</si>
  <si>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</si>
  <si>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</si>
  <si>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</si>
  <si>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</si>
  <si>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</si>
  <si>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</si>
  <si>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</si>
  <si>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</si>
  <si>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</si>
  <si>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</si>
  <si>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</si>
  <si>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</si>
  <si>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</si>
  <si>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</si>
  <si>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</si>
  <si>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</si>
  <si>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</si>
  <si>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</si>
  <si>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</si>
  <si>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</si>
  <si>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</si>
  <si>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</si>
  <si>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</si>
  <si>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</si>
  <si>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</si>
  <si>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</si>
  <si>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</si>
  <si>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</si>
  <si>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</si>
  <si>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</si>
  <si>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</si>
  <si>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</si>
  <si>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</si>
  <si>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</si>
  <si>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</si>
  <si>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</si>
  <si>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</si>
  <si>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</si>
  <si>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</si>
  <si>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</si>
  <si>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</si>
  <si>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</si>
  <si>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</si>
  <si>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</si>
  <si>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</si>
  <si>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</si>
  <si>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</si>
  <si>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</si>
  <si>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</si>
  <si>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</si>
  <si>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</si>
  <si>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</si>
  <si>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</si>
  <si>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</si>
  <si>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</si>
  <si>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</si>
  <si>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</si>
  <si>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</si>
  <si>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</si>
  <si>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</si>
  <si>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</si>
  <si>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</si>
  <si>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</si>
  <si>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</si>
  <si>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</si>
  <si>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</si>
  <si>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</si>
  <si>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</si>
  <si>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</si>
  <si>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</si>
  <si>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</si>
  <si>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</si>
  <si>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</si>
  <si>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</si>
  <si>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</si>
  <si>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</si>
  <si>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</si>
  <si>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</si>
  <si>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</si>
  <si>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</si>
  <si>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</si>
  <si>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</si>
  <si>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</si>
  <si>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</si>
  <si>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</si>
  <si>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</si>
  <si>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</si>
  <si>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</si>
  <si>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</si>
  <si>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</si>
  <si>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</si>
  <si>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</si>
  <si>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</si>
  <si>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</si>
  <si>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</si>
  <si>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</si>
  <si>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</si>
  <si>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</si>
  <si>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</si>
  <si>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</si>
  <si>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</si>
  <si>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</si>
  <si>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</si>
  <si>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</si>
  <si>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</si>
  <si>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</si>
  <si>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</si>
  <si>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</si>
  <si>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</si>
  <si>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</si>
  <si>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</si>
  <si>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</si>
  <si>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</si>
  <si>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</si>
  <si>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</si>
  <si>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</si>
  <si>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</si>
  <si>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</si>
  <si>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</si>
  <si>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</si>
  <si>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</si>
  <si>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</si>
  <si>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</si>
  <si>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</si>
  <si>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</si>
  <si>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</si>
  <si>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</si>
  <si>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</si>
  <si>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</si>
  <si>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</si>
  <si>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</si>
  <si>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</si>
  <si>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</si>
  <si>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</si>
  <si>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</si>
  <si>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</si>
  <si>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</si>
  <si>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</si>
  <si>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</si>
  <si>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</si>
  <si>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</si>
  <si>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</si>
  <si>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</si>
  <si>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</si>
  <si>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</si>
  <si>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</si>
  <si>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</si>
  <si>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</si>
  <si>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</si>
  <si>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</si>
  <si>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</si>
  <si>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</si>
  <si>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</si>
  <si>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</si>
  <si>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</si>
  <si>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</si>
  <si>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</si>
  <si>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</si>
  <si>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</si>
  <si>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</si>
  <si>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</si>
  <si>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</si>
  <si>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</si>
  <si>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</si>
  <si>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</si>
  <si>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</si>
  <si>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</si>
  <si>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</si>
  <si>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</si>
  <si>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</si>
  <si>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</si>
  <si>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</si>
  <si>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</si>
  <si>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</si>
  <si>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</si>
  <si>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</si>
  <si>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</si>
  <si>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</si>
  <si>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</si>
  <si>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</si>
  <si>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</si>
  <si>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</si>
  <si>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</si>
  <si>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</si>
  <si>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</si>
  <si>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</si>
  <si>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</si>
  <si>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</si>
  <si>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</si>
  <si>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</si>
  <si>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</si>
  <si>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</si>
  <si>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</si>
  <si>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</si>
  <si>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</si>
  <si>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</si>
  <si>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</si>
  <si>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</si>
  <si>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</si>
  <si>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</si>
  <si>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</si>
  <si>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</si>
  <si>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</si>
  <si>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</si>
  <si>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</si>
  <si>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</si>
  <si>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</si>
  <si>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</si>
  <si>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</si>
  <si>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</si>
  <si>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</si>
  <si>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</si>
  <si>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</si>
  <si>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</si>
  <si>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</si>
  <si>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</si>
  <si>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</si>
  <si>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</si>
  <si>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</si>
  <si>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</si>
  <si>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</si>
  <si>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</si>
  <si>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</si>
  <si>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</si>
  <si>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</si>
  <si>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</si>
  <si>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</si>
  <si>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</si>
  <si>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</si>
  <si>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</si>
  <si>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</si>
  <si>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</si>
  <si>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</si>
  <si>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</si>
  <si>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</si>
  <si>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</si>
  <si>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</si>
  <si>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</si>
  <si>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</si>
  <si>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</si>
  <si>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</si>
  <si>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</si>
  <si>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</si>
  <si>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</si>
  <si>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</si>
  <si>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</si>
  <si>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</si>
  <si>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</si>
  <si>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</si>
  <si>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</si>
  <si>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</si>
  <si>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</si>
  <si>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</si>
  <si>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</si>
  <si>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</si>
  <si>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</si>
  <si>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</si>
  <si>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</si>
  <si>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</si>
  <si>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</si>
  <si>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</si>
  <si>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</si>
  <si>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</si>
  <si>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</si>
  <si>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</si>
  <si>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</si>
  <si>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</si>
  <si>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</si>
  <si>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</si>
  <si>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</si>
  <si>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</si>
  <si>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</si>
  <si>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</si>
  <si>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</si>
  <si>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</si>
  <si>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</si>
  <si>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</si>
  <si>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</si>
  <si>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</si>
  <si>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</si>
  <si>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</si>
  <si>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</si>
  <si>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</si>
  <si>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</si>
  <si>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</si>
  <si>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</si>
  <si>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</si>
  <si>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</si>
  <si>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</si>
  <si>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</si>
  <si>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</si>
  <si>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</si>
  <si>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</si>
  <si>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</si>
  <si>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</si>
  <si>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</si>
  <si>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</si>
  <si>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</si>
  <si>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</si>
  <si>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</si>
  <si>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</si>
  <si>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</si>
  <si>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</si>
  <si>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</si>
  <si>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</si>
  <si>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</si>
  <si>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</si>
  <si>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</si>
  <si>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</si>
  <si>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</si>
  <si>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</si>
  <si>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</si>
  <si>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</si>
  <si>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</si>
  <si>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</si>
  <si>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</si>
  <si>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</si>
  <si>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</si>
  <si>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</si>
  <si>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</si>
  <si>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</si>
  <si>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</si>
  <si>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</si>
  <si>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</si>
  <si>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</si>
  <si>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</si>
  <si>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</si>
  <si>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</si>
  <si>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</si>
  <si>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</si>
  <si>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</si>
  <si>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</si>
  <si>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</si>
  <si>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</si>
  <si>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</si>
  <si>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</si>
  <si>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</si>
  <si>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</si>
  <si>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</si>
  <si>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</si>
  <si>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</si>
  <si>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</si>
  <si>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</si>
  <si>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</si>
  <si>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</si>
  <si>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</si>
  <si>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</si>
  <si>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</si>
  <si>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</si>
  <si>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</si>
  <si>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</si>
  <si>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</si>
  <si>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</si>
  <si>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</si>
  <si>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</si>
  <si>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</si>
  <si>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</si>
  <si>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</si>
  <si>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</si>
  <si>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</si>
  <si>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</si>
  <si>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</si>
  <si>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</si>
  <si>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</si>
  <si>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</si>
  <si>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</si>
  <si>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</si>
  <si>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</si>
  <si>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</si>
  <si>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</si>
  <si>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</si>
  <si>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</si>
  <si>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</si>
  <si>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</si>
  <si>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</si>
  <si>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</si>
  <si>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</si>
  <si>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</si>
  <si>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</si>
  <si>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</si>
  <si>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</si>
  <si>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</si>
  <si>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</si>
  <si>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</si>
  <si>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</si>
  <si>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</si>
  <si>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</si>
  <si>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</si>
  <si>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</si>
  <si>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</si>
  <si>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</si>
  <si>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</si>
  <si>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</si>
  <si>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</si>
  <si>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</si>
  <si>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</si>
  <si>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</si>
  <si>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</si>
  <si>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</si>
  <si>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</si>
  <si>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</si>
  <si>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</si>
  <si>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</si>
  <si>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</si>
  <si>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</si>
  <si>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</si>
  <si>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</si>
  <si>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</si>
  <si>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</si>
  <si>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</si>
  <si>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</si>
  <si>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</si>
  <si>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</si>
  <si>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</si>
  <si>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</si>
  <si>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</si>
  <si>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</si>
  <si>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</si>
  <si>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</si>
  <si>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</si>
  <si>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</si>
  <si>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</si>
  <si>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</si>
  <si>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</si>
  <si>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</si>
  <si>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</si>
  <si>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</si>
  <si>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</si>
  <si>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</si>
  <si>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</si>
  <si>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</si>
  <si>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</si>
  <si>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</si>
  <si>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</si>
  <si>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</si>
  <si>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</si>
  <si>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</si>
  <si>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</si>
  <si>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</si>
  <si>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</si>
  <si>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</si>
  <si>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</si>
  <si>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</si>
  <si>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</si>
  <si>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</si>
  <si>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</si>
  <si>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</si>
  <si>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</si>
  <si>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</si>
  <si>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</si>
  <si>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</si>
  <si>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</si>
  <si>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</si>
  <si>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</si>
  <si>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</si>
  <si>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</si>
  <si>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</si>
  <si>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</si>
  <si>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</si>
  <si>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</si>
  <si>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</si>
  <si>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</si>
  <si>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</si>
  <si>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</si>
  <si>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</si>
  <si>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</si>
  <si>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</si>
  <si>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</si>
  <si>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</si>
  <si>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</si>
  <si>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</si>
  <si>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</si>
  <si>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</si>
  <si>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</si>
  <si>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</si>
  <si>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</si>
  <si>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</si>
  <si>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</si>
  <si>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</si>
  <si>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</si>
  <si>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</si>
  <si>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</si>
  <si>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</si>
  <si>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</si>
  <si>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</si>
  <si>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</si>
  <si>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</si>
  <si>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</si>
  <si>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</si>
  <si>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</si>
  <si>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</si>
  <si>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</si>
  <si>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</si>
  <si>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</si>
  <si>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</si>
  <si>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</si>
  <si>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</si>
  <si>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</si>
  <si>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</si>
  <si>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</si>
  <si>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</si>
  <si>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</si>
  <si>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</si>
  <si>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</si>
  <si>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</si>
  <si>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</si>
  <si>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</si>
  <si>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</si>
  <si>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</si>
  <si>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</si>
  <si>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</si>
  <si>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</si>
  <si>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</si>
  <si>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</si>
  <si>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</si>
  <si>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</si>
  <si>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</si>
  <si>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</si>
  <si>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</si>
  <si>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</si>
  <si>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</si>
  <si>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</si>
  <si>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</si>
  <si>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</si>
  <si>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</si>
  <si>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</si>
  <si>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</si>
  <si>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</si>
  <si>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</si>
  <si>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</si>
  <si>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</si>
  <si>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</si>
  <si>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</si>
  <si>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</si>
  <si>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</si>
  <si>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</si>
  <si>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</si>
  <si>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</si>
  <si>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</si>
  <si>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</si>
  <si>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</si>
  <si>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</si>
  <si>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</si>
  <si>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</si>
  <si>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</si>
  <si>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</si>
  <si>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</si>
  <si>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</si>
  <si>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</si>
  <si>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</si>
  <si>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</si>
  <si>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</si>
  <si>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</si>
  <si>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</si>
  <si>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</si>
  <si>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</si>
  <si>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</si>
  <si>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</si>
  <si>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</si>
  <si>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</si>
  <si>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</si>
  <si>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</si>
  <si>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</si>
  <si>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</si>
  <si>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</si>
  <si>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</si>
  <si>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</si>
  <si>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</si>
  <si>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</si>
  <si>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</si>
  <si>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</si>
  <si>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</si>
  <si>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</si>
  <si>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</si>
  <si>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</si>
  <si>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</si>
  <si>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</si>
  <si>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</si>
  <si>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</si>
  <si>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</si>
  <si>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</si>
  <si>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</si>
  <si>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</si>
  <si>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</si>
  <si>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</si>
  <si>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</si>
  <si>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</si>
  <si>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</si>
  <si>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</si>
  <si>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</si>
  <si>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</si>
  <si>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</si>
  <si>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</si>
  <si>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</si>
  <si>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</si>
  <si>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</si>
  <si>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</si>
  <si>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</si>
  <si>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</si>
  <si>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</si>
  <si>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</si>
  <si>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</si>
  <si>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</si>
  <si>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</si>
  <si>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</si>
  <si>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</si>
  <si>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</si>
  <si>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</si>
  <si>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</si>
  <si>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</si>
  <si>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</si>
  <si>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</si>
  <si>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</si>
  <si>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</si>
  <si>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</si>
  <si>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</si>
  <si>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</si>
  <si>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</si>
  <si>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</si>
  <si>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</si>
  <si>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</si>
  <si>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</si>
  <si>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</si>
  <si>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</si>
  <si>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</si>
  <si>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</si>
  <si>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</si>
  <si>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</si>
  <si>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</si>
  <si>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</si>
  <si>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</si>
  <si>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</si>
  <si>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</si>
  <si>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</si>
  <si>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</si>
  <si>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</si>
  <si>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</si>
  <si>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</si>
  <si>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</si>
  <si>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</si>
  <si>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</si>
  <si>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</si>
  <si>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</si>
  <si>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</si>
  <si>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</si>
  <si>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</si>
  <si>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</si>
  <si>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</si>
  <si>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</si>
  <si>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</si>
  <si>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</si>
  <si>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</si>
  <si>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</si>
  <si>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</si>
  <si>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</si>
  <si>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</si>
  <si>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</si>
  <si>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</si>
  <si>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</si>
  <si>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</si>
  <si>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</si>
  <si>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</si>
  <si>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</si>
  <si>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</si>
  <si>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</si>
  <si>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</si>
  <si>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</si>
  <si>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</si>
  <si>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</si>
  <si>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</si>
  <si>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</si>
  <si>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</si>
  <si>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</si>
  <si>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</si>
  <si>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</si>
  <si>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</si>
  <si>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</si>
  <si>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</si>
  <si>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</si>
  <si>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</si>
  <si>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</si>
  <si>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</si>
  <si>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</si>
  <si>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</si>
  <si>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</si>
  <si>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</si>
  <si>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</si>
  <si>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</si>
  <si>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</si>
  <si>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</si>
  <si>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</si>
  <si>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</si>
  <si>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</si>
  <si>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</si>
  <si>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</si>
  <si>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</si>
  <si>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</si>
  <si>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</si>
  <si>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</si>
  <si>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</si>
  <si>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</si>
  <si>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</si>
  <si>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</si>
  <si>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</si>
  <si>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</si>
  <si>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</si>
  <si>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</si>
  <si>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</si>
  <si>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</si>
  <si>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</si>
  <si>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</si>
  <si>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</si>
  <si>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</si>
  <si>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</si>
  <si>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</si>
  <si>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</si>
  <si>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</si>
  <si>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</si>
  <si>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</si>
  <si>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</si>
  <si>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</si>
  <si>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</si>
  <si>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</si>
  <si>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</si>
  <si>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</si>
  <si>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</si>
  <si>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</si>
  <si>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</si>
  <si>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</si>
  <si>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</si>
  <si>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</si>
  <si>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</si>
  <si>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</si>
  <si>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</si>
  <si>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</si>
  <si>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</si>
  <si>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</si>
  <si>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</si>
  <si>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</si>
  <si>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</si>
  <si>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</si>
  <si>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</si>
  <si>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</si>
  <si>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</si>
  <si>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</si>
  <si>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</si>
  <si>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</si>
  <si>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</si>
  <si>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</si>
  <si>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</si>
  <si>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</si>
  <si>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</si>
  <si>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</si>
  <si>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</si>
  <si>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</si>
  <si>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</si>
  <si>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</si>
  <si>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</si>
  <si>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</si>
  <si>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</si>
  <si>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</si>
  <si>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</si>
  <si>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</si>
  <si>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</si>
  <si>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</si>
  <si>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</si>
  <si>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</si>
  <si>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</si>
  <si>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</si>
  <si>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</si>
  <si>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</si>
  <si>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</si>
  <si>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</si>
  <si>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</si>
  <si>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</si>
  <si>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</si>
  <si>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</si>
  <si>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</si>
  <si>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</si>
  <si>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</si>
  <si>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</si>
  <si>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</si>
  <si>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</si>
  <si>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</si>
  <si>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</si>
  <si>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</si>
  <si>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</si>
  <si>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</si>
  <si>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</si>
  <si>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</si>
  <si>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</si>
  <si>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</si>
  <si>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</si>
  <si>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</si>
  <si>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</si>
  <si>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</si>
  <si>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</si>
  <si>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</si>
  <si>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</si>
  <si>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</si>
  <si>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</si>
  <si>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</si>
  <si>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</si>
  <si>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</si>
  <si>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</si>
  <si>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</si>
  <si>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</si>
  <si>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</si>
  <si>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</si>
  <si>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</si>
  <si>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</si>
  <si>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</si>
  <si>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</si>
  <si>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</si>
  <si>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</si>
  <si>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</si>
  <si>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</si>
  <si>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</si>
  <si>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</si>
  <si>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</si>
  <si>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</si>
  <si>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</si>
  <si>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</si>
  <si>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</si>
  <si>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</si>
  <si>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</si>
  <si>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</si>
  <si>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</si>
  <si>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</si>
  <si>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</si>
  <si>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</si>
  <si>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</si>
  <si>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</si>
  <si>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</si>
  <si>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</si>
  <si>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</si>
  <si>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</si>
  <si>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</si>
  <si>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</si>
  <si>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</si>
  <si>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</si>
  <si>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</si>
  <si>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</si>
  <si>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</si>
  <si>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</si>
  <si>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</si>
  <si>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</si>
  <si>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</si>
  <si>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</si>
  <si>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</si>
  <si>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</si>
  <si>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</si>
  <si>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</si>
  <si>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</si>
  <si>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</si>
  <si>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</si>
  <si>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</si>
  <si>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</si>
  <si>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</si>
  <si>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</si>
  <si>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</si>
  <si>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</si>
  <si>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</si>
  <si>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</si>
  <si>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</si>
  <si>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</si>
  <si>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</si>
  <si>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</si>
  <si>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</si>
  <si>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</si>
  <si>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</si>
  <si>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</si>
  <si>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</si>
  <si>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</si>
  <si>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</si>
  <si>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</si>
  <si>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</si>
  <si>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</si>
  <si>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</si>
  <si>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</si>
  <si>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</si>
  <si>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</si>
  <si>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</si>
  <si>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</si>
  <si>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</si>
  <si>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</si>
  <si>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</si>
  <si>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</si>
  <si>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</si>
  <si>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</si>
  <si>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</si>
  <si>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</si>
  <si>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</si>
  <si>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</si>
  <si>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</si>
  <si>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</si>
  <si>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</si>
  <si>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</si>
  <si>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</si>
  <si>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</si>
  <si>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</si>
  <si>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</si>
  <si>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</si>
  <si>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</si>
  <si>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</si>
  <si>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</si>
  <si>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</si>
  <si>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</si>
  <si>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</si>
  <si>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</si>
  <si>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</si>
  <si>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</si>
  <si>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</si>
  <si>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</si>
  <si>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</si>
  <si>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</si>
  <si>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</si>
  <si>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</si>
  <si>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</si>
  <si>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</si>
  <si>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</si>
  <si>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</si>
  <si>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</si>
  <si>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</si>
  <si>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</si>
  <si>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</si>
  <si>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</si>
  <si>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</si>
  <si>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</si>
  <si>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</si>
  <si>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</si>
  <si>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</si>
  <si>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</si>
  <si>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</si>
  <si>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</si>
  <si>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</si>
  <si>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</si>
  <si>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</si>
  <si>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</si>
  <si>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</si>
  <si>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</si>
  <si>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</si>
  <si>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</si>
  <si>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</si>
  <si>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</si>
  <si>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</si>
  <si>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</si>
  <si>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</si>
  <si>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</si>
  <si>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</si>
  <si>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</si>
  <si>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</si>
  <si>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</si>
  <si>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</si>
  <si>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</si>
  <si>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</si>
  <si>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</si>
  <si>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</si>
  <si>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</si>
  <si>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</si>
  <si>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</si>
  <si>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</si>
  <si>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</si>
  <si>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</si>
  <si>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</si>
  <si>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</si>
  <si>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</si>
  <si>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</si>
  <si>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</si>
  <si>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</si>
  <si>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</si>
  <si>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</si>
  <si>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</si>
  <si>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</si>
  <si>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</si>
  <si>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</si>
  <si>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</si>
  <si>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</si>
  <si>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</si>
  <si>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</si>
  <si>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</si>
  <si>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</si>
  <si>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</si>
  <si>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</si>
  <si>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</si>
  <si>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</si>
  <si>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</si>
  <si>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</si>
  <si>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</si>
  <si>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</si>
  <si>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</si>
  <si>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</si>
  <si>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</si>
  <si>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</si>
  <si>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</si>
  <si>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</si>
  <si>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</si>
  <si>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</si>
  <si>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</si>
  <si>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</si>
  <si>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</si>
  <si>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</si>
  <si>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</si>
  <si>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</si>
  <si>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</si>
  <si>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</si>
  <si>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</si>
  <si>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</si>
  <si>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</si>
  <si>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</si>
  <si>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</si>
  <si>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</si>
  <si>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</si>
  <si>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</si>
  <si>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</si>
  <si>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</si>
  <si>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</si>
  <si>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</si>
  <si>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</si>
  <si>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</si>
  <si>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</si>
  <si>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</si>
  <si>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</si>
  <si>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</si>
  <si>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</si>
  <si>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</si>
  <si>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</si>
  <si>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</si>
  <si>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</si>
  <si>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</si>
  <si>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</si>
  <si>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</si>
  <si>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</si>
  <si>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</si>
  <si>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</si>
  <si>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</si>
  <si>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</si>
  <si>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</si>
  <si>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</si>
  <si>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</si>
  <si>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</si>
  <si>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</si>
  <si>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</si>
  <si>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</si>
  <si>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</si>
  <si>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</si>
  <si>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</si>
  <si>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</si>
  <si>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</si>
  <si>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</si>
  <si>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</si>
  <si>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</si>
  <si>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</si>
  <si>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</si>
  <si>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</si>
  <si>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</si>
  <si>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</si>
  <si>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</si>
  <si>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</si>
  <si>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</si>
  <si>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</si>
  <si>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</si>
  <si>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</si>
  <si>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</si>
  <si>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</si>
  <si>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</si>
  <si>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</si>
  <si>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</si>
  <si>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</si>
  <si>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</si>
  <si>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</si>
  <si>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</si>
  <si>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</si>
  <si>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</si>
  <si>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</si>
  <si>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</si>
  <si>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</si>
  <si>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</si>
  <si>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</si>
  <si>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</si>
  <si>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</si>
  <si>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</si>
  <si>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</si>
  <si>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</si>
  <si>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</si>
  <si>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</si>
  <si>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</si>
  <si>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</si>
  <si>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</si>
  <si>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</si>
  <si>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</si>
  <si>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</si>
  <si>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</si>
  <si>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</si>
  <si>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</si>
  <si>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</si>
  <si>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</si>
  <si>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</si>
  <si>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</si>
  <si>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</si>
  <si>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</si>
  <si>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</si>
  <si>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</si>
  <si>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</si>
  <si>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</si>
  <si>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</si>
  <si>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</si>
  <si>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</si>
  <si>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</si>
  <si>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</si>
  <si>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</si>
  <si>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</si>
  <si>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</si>
  <si>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</si>
  <si>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</si>
  <si>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</si>
  <si>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</si>
  <si>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</si>
  <si>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</si>
  <si>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</si>
  <si>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</si>
  <si>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</si>
  <si>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</si>
  <si>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</si>
  <si>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</si>
  <si>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</si>
  <si>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</si>
  <si>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</si>
  <si>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</si>
  <si>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</si>
  <si>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</si>
  <si>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</si>
  <si>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</si>
  <si>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</si>
  <si>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</si>
  <si>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</si>
  <si>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</si>
  <si>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</si>
  <si>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</si>
  <si>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</si>
  <si>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</si>
  <si>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</si>
  <si>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</si>
  <si>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</si>
  <si>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</si>
  <si>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</si>
  <si>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</si>
  <si>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</si>
  <si>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</si>
  <si>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</si>
  <si>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</si>
  <si>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</si>
  <si>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</si>
  <si>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</si>
  <si>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FR.05.01, FC.02.01, FG.02.01</t>
  </si>
  <si>
    <t>FC.02.01, FG.02.01</t>
  </si>
  <si>
    <t>FR.02.01, FC.02.01, FG.02.01, FR.03.01, FR.03.02, FR.03.03, FC.03.01, FC.03.03,FR.07.01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</si>
  <si>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</si>
  <si>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</si>
  <si>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</si>
  <si>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</si>
  <si>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</si>
  <si>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</si>
  <si>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</si>
  <si>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</si>
  <si>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</si>
  <si>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</si>
  <si>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</si>
  <si>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</si>
  <si>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</si>
  <si>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</si>
  <si>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</si>
  <si>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</si>
  <si>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</si>
  <si>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</si>
  <si>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</si>
  <si>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</si>
  <si>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</si>
  <si>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</si>
  <si>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</si>
  <si>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</si>
  <si>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</si>
  <si>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</si>
  <si>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</si>
  <si>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</si>
  <si>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</si>
  <si>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</si>
  <si>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</si>
  <si>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</si>
  <si>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</si>
  <si>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</si>
  <si>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</si>
  <si>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</si>
  <si>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</si>
  <si>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</si>
  <si>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</si>
  <si>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</si>
  <si>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</si>
  <si>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</si>
  <si>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</si>
  <si>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</si>
  <si>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</si>
  <si>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</si>
  <si>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</si>
  <si>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</si>
  <si>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</si>
  <si>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</si>
  <si>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</si>
  <si>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</si>
  <si>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</si>
  <si>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</si>
  <si>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</si>
  <si>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</si>
  <si>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</si>
  <si>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</si>
  <si>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FR.02.01,FC.02.01,FG.02.01,FR.05.01,FR.12.01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</si>
  <si>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</si>
  <si>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</si>
  <si>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</si>
  <si>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</si>
  <si>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</si>
  <si>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</si>
  <si>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</si>
  <si>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</si>
  <si>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</si>
  <si>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</si>
  <si>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</si>
  <si>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</si>
  <si>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</si>
  <si>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</si>
  <si>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</si>
  <si>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</si>
  <si>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</si>
  <si>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</si>
  <si>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</si>
  <si>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</si>
  <si>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</si>
  <si>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</si>
  <si>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</si>
  <si>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</si>
  <si>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</si>
  <si>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</si>
  <si>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</si>
  <si>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</si>
  <si>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</si>
  <si>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</si>
  <si>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</si>
  <si>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</si>
  <si>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</si>
  <si>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</si>
  <si>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</si>
  <si>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</si>
  <si>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</si>
  <si>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</si>
  <si>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</si>
  <si>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</si>
  <si>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</si>
  <si>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</si>
  <si>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</si>
  <si>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</si>
  <si>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</si>
  <si>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</si>
  <si>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</si>
  <si>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</si>
  <si>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</si>
  <si>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</si>
  <si>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</si>
  <si>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</si>
  <si>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</si>
  <si>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</si>
  <si>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</si>
  <si>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</si>
  <si>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</si>
  <si>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</si>
  <si>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</si>
  <si>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</si>
  <si>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</si>
  <si>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</si>
  <si>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</si>
  <si>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</si>
  <si>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</si>
  <si>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</si>
  <si>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</si>
  <si>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</si>
  <si>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</si>
  <si>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</si>
  <si>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</si>
  <si>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</si>
  <si>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</si>
  <si>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</si>
  <si>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</si>
  <si>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</si>
  <si>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</si>
  <si>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</si>
  <si>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</si>
  <si>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</si>
  <si>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</si>
  <si>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</si>
  <si>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</si>
  <si>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</si>
  <si>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</si>
  <si>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</si>
  <si>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</si>
  <si>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</si>
  <si>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</si>
  <si>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</si>
  <si>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</si>
  <si>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</si>
  <si>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</si>
  <si>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</si>
  <si>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</si>
  <si>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</si>
  <si>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</si>
  <si>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</si>
  <si>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</si>
  <si>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</si>
  <si>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</si>
  <si>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</si>
  <si>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</si>
  <si>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</si>
  <si>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</si>
  <si>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</si>
  <si>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</si>
  <si>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</si>
  <si>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</si>
  <si>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</si>
  <si>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</si>
  <si>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</si>
  <si>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</si>
  <si>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</si>
  <si>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</si>
  <si>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</si>
  <si>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</si>
  <si>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</si>
  <si>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</si>
  <si>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</si>
  <si>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</si>
  <si>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</si>
  <si>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</si>
  <si>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</si>
  <si>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</si>
  <si>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</si>
  <si>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</si>
  <si>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</si>
  <si>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</si>
  <si>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</si>
  <si>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</si>
  <si>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</si>
  <si>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</si>
  <si>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</si>
  <si>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</si>
  <si>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</si>
  <si>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</si>
  <si>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</si>
  <si>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</si>
  <si>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</si>
  <si>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</si>
  <si>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</si>
  <si>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</si>
  <si>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</si>
  <si>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</si>
  <si>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</si>
  <si>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</si>
  <si>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</si>
  <si>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</si>
  <si>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</si>
  <si>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</si>
  <si>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</si>
  <si>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</si>
  <si>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</si>
  <si>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</si>
  <si>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</si>
  <si>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</si>
  <si>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</si>
  <si>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</si>
  <si>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</si>
  <si>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</si>
  <si>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</si>
  <si>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</si>
  <si>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</si>
  <si>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</si>
  <si>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</si>
  <si>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</si>
  <si>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</si>
  <si>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</si>
  <si>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</si>
  <si>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</si>
  <si>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</si>
  <si>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</si>
  <si>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</si>
  <si>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</si>
  <si>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</si>
  <si>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</si>
  <si>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</si>
  <si>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</si>
  <si>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</si>
  <si>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</si>
  <si>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</si>
  <si>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</si>
  <si>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</si>
  <si>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</si>
  <si>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</si>
  <si>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</si>
  <si>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</si>
  <si>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</si>
  <si>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</si>
  <si>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</si>
  <si>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</si>
  <si>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</si>
  <si>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</si>
  <si>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</si>
  <si>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</si>
  <si>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</si>
  <si>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</si>
  <si>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</si>
  <si>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</si>
  <si>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</si>
  <si>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</si>
  <si>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</si>
  <si>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</si>
  <si>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</si>
  <si>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</si>
  <si>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</si>
  <si>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</si>
  <si>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</si>
  <si>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</si>
  <si>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</si>
  <si>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</si>
  <si>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</si>
  <si>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</si>
  <si>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</si>
  <si>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</si>
  <si>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</si>
  <si>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</si>
  <si>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</si>
  <si>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</si>
  <si>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</si>
  <si>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</si>
  <si>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</si>
  <si>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</si>
  <si>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</si>
  <si>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</si>
  <si>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</si>
  <si>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</si>
  <si>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</si>
  <si>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</si>
  <si>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</si>
  <si>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</si>
  <si>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</si>
  <si>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</si>
  <si>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</si>
  <si>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</si>
  <si>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</si>
  <si>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</si>
  <si>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</si>
  <si>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</si>
  <si>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</si>
  <si>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</si>
  <si>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</si>
  <si>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</si>
  <si>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</si>
  <si>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</si>
  <si>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</si>
  <si>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</si>
  <si>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</si>
  <si>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</si>
  <si>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</si>
  <si>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</si>
  <si>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</si>
  <si>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</si>
  <si>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</si>
  <si>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</si>
  <si>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</si>
  <si>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</si>
  <si>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</si>
  <si>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</si>
  <si>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</si>
  <si>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</si>
  <si>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</si>
  <si>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</si>
  <si>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</si>
  <si>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</si>
  <si>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</si>
  <si>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</si>
  <si>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</si>
  <si>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</si>
  <si>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</si>
  <si>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</si>
  <si>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</si>
  <si>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</si>
  <si>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</si>
  <si>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</si>
  <si>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</si>
  <si>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</si>
  <si>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</si>
  <si>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</si>
  <si>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</si>
  <si>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</si>
  <si>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</si>
  <si>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</si>
  <si>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</si>
  <si>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</si>
  <si>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</si>
  <si>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</si>
  <si>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</si>
  <si>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</si>
  <si>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</si>
  <si>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</si>
  <si>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</si>
  <si>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</si>
  <si>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</si>
  <si>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</si>
  <si>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</si>
  <si>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</si>
  <si>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</si>
  <si>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</si>
  <si>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</si>
  <si>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</si>
  <si>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</si>
  <si>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</si>
  <si>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</si>
  <si>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</si>
  <si>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</si>
  <si>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</si>
  <si>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</si>
  <si>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</si>
  <si>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</si>
  <si>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</si>
  <si>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</si>
  <si>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</si>
  <si>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</si>
  <si>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</si>
  <si>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</si>
  <si>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</si>
  <si>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</si>
  <si>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</si>
  <si>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</si>
  <si>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</si>
  <si>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</si>
  <si>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</si>
  <si>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</si>
  <si>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</si>
  <si>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</si>
  <si>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</si>
  <si>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</si>
  <si>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</si>
  <si>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</si>
  <si>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</si>
  <si>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</si>
  <si>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</si>
  <si>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</si>
  <si>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</si>
  <si>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</si>
  <si>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</si>
  <si>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</si>
  <si>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</si>
  <si>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</si>
  <si>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</si>
  <si>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</si>
  <si>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</si>
  <si>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</si>
  <si>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</si>
  <si>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</si>
  <si>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</si>
  <si>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</si>
  <si>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</si>
  <si>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</si>
  <si>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</si>
  <si>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</si>
  <si>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</si>
  <si>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</si>
  <si>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</si>
  <si>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</si>
  <si>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</si>
  <si>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</si>
  <si>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</si>
  <si>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</si>
  <si>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</si>
  <si>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</si>
  <si>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</si>
  <si>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</si>
  <si>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</si>
  <si>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</si>
  <si>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</si>
  <si>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</si>
  <si>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</si>
  <si>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</si>
  <si>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</si>
  <si>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</si>
  <si>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</si>
  <si>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</si>
  <si>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</si>
  <si>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</si>
  <si>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</si>
  <si>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</si>
  <si>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</si>
  <si>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</si>
  <si>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</si>
  <si>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</si>
  <si>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</si>
  <si>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</si>
  <si>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</si>
  <si>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</si>
  <si>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</si>
  <si>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</si>
  <si>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</si>
  <si>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</si>
  <si>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</si>
  <si>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</si>
  <si>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</si>
  <si>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</si>
  <si>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</si>
  <si>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</si>
  <si>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</si>
  <si>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</si>
  <si>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</si>
  <si>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</si>
  <si>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</si>
  <si>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</si>
  <si>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</si>
  <si>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</si>
  <si>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</si>
  <si>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</si>
  <si>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</si>
  <si>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</si>
  <si>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</si>
  <si>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</si>
  <si>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</si>
  <si>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</si>
  <si>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</si>
  <si>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</si>
  <si>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</si>
  <si>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</si>
  <si>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</si>
  <si>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</si>
  <si>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</si>
  <si>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</si>
  <si>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</si>
  <si>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</si>
  <si>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</si>
  <si>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</si>
  <si>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</si>
  <si>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</si>
  <si>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</si>
  <si>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</si>
  <si>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</si>
  <si>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</si>
  <si>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</si>
  <si>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</si>
  <si>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</si>
  <si>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</si>
  <si>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</si>
  <si>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</si>
  <si>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</si>
  <si>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</si>
  <si>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</si>
  <si>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</si>
  <si>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</si>
  <si>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</si>
  <si>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</si>
  <si>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</si>
  <si>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</si>
  <si>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</si>
  <si>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</si>
  <si>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</si>
  <si>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</si>
  <si>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</si>
  <si>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</si>
  <si>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</si>
  <si>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</si>
  <si>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</si>
  <si>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</si>
  <si>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</si>
  <si>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</si>
  <si>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</si>
  <si>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</si>
  <si>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</si>
  <si>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</si>
  <si>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</si>
  <si>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</si>
  <si>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</si>
  <si>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</si>
  <si>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</si>
  <si>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</si>
  <si>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</si>
  <si>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</si>
  <si>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</si>
  <si>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</si>
  <si>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</si>
  <si>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</si>
  <si>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</si>
  <si>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</si>
  <si>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</si>
  <si>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</si>
  <si>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</si>
  <si>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</si>
  <si>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</si>
  <si>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</si>
  <si>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</si>
  <si>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</si>
  <si>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</si>
  <si>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</si>
  <si>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</si>
  <si>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</si>
  <si>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</si>
  <si>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</si>
  <si>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</si>
  <si>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</si>
  <si>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</si>
  <si>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</si>
  <si>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</si>
  <si>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</si>
  <si>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</si>
  <si>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</si>
  <si>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</si>
  <si>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</si>
  <si>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</si>
  <si>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</si>
  <si>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</si>
  <si>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</si>
  <si>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</si>
  <si>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</si>
  <si>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</si>
  <si>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</si>
  <si>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</si>
  <si>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</si>
  <si>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</si>
  <si>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</si>
  <si>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</si>
  <si>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</si>
  <si>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</si>
  <si>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</si>
  <si>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</si>
  <si>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</si>
  <si>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</si>
  <si>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</si>
  <si>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</si>
  <si>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</si>
  <si>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</si>
  <si>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</si>
  <si>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</si>
  <si>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</si>
  <si>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</si>
  <si>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</si>
  <si>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</si>
  <si>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</si>
  <si>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</si>
  <si>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</si>
  <si>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</si>
  <si>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</si>
  <si>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</si>
  <si>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</si>
  <si>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</si>
  <si>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</si>
  <si>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</si>
  <si>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</si>
  <si>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</si>
  <si>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</si>
  <si>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</si>
  <si>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</si>
  <si>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</si>
  <si>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</si>
  <si>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</si>
  <si>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</si>
  <si>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</si>
  <si>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</si>
  <si>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</si>
  <si>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</si>
  <si>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</si>
  <si>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</si>
  <si>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</si>
  <si>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</si>
  <si>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</si>
  <si>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</si>
  <si>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</si>
  <si>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</si>
  <si>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</si>
  <si>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</si>
  <si>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</si>
  <si>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</si>
  <si>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</si>
  <si>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</si>
  <si>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</si>
  <si>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</si>
  <si>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</si>
  <si>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</si>
  <si>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</si>
  <si>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</si>
  <si>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</si>
  <si>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</si>
  <si>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</si>
  <si>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</si>
  <si>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</si>
  <si>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</si>
  <si>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</si>
  <si>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</si>
  <si>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</si>
  <si>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</si>
  <si>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</si>
  <si>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</si>
  <si>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</si>
  <si>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</si>
  <si>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</si>
  <si>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</si>
  <si>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</si>
  <si>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</si>
  <si>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</si>
  <si>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</si>
  <si>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</si>
  <si>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</si>
  <si>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</si>
  <si>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</si>
  <si>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</si>
  <si>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</si>
  <si>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</si>
  <si>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</si>
  <si>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</si>
  <si>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</si>
  <si>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</si>
  <si>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</si>
  <si>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</si>
  <si>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</si>
  <si>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</si>
  <si>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</si>
  <si>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</si>
  <si>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</si>
  <si>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²²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</si>
  <si>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</si>
  <si>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</si>
  <si>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</si>
  <si>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</si>
  <si>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</si>
  <si>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</si>
  <si>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</si>
  <si>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</si>
  <si>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</si>
  <si>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</si>
  <si>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</si>
  <si>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</si>
  <si>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</si>
  <si>
    <t>e2353</t>
  </si>
  <si>
    <t>e2354</t>
  </si>
  <si>
    <t>e2355</t>
  </si>
  <si>
    <t>e2356</t>
  </si>
  <si>
    <t>e2357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</si>
  <si>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</si>
  <si>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</si>
  <si>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</si>
  <si>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</si>
  <si>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</si>
  <si>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</si>
  <si>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</si>
  <si>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</si>
  <si>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</si>
  <si>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</si>
  <si>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</si>
  <si>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Contrats de retraite professionnelle supplémentaire régis par l'article L. 143-1 ne relevant pas des 12, 14 ou 15 [16]</t>
  </si>
  <si>
    <t>e1274</t>
  </si>
  <si>
    <t>131: Classification des activités Vie [140]</t>
  </si>
  <si>
    <t>142: Classification des activités Vie [140]</t>
  </si>
  <si>
    <t>Metric: Nombre de crédits</t>
  </si>
  <si>
    <t>ii307</t>
  </si>
  <si>
    <t>e1275</t>
  </si>
  <si>
    <t>e1276</t>
  </si>
  <si>
    <t>FR.14.02</t>
  </si>
  <si>
    <t>Contrats emprunteurs - garanties individuelles (Total)</t>
  </si>
  <si>
    <t>Contrats emprunteurs - garanties collectives (Total)</t>
  </si>
  <si>
    <t>N+31 et suivants</t>
  </si>
  <si>
    <t>e2800</t>
  </si>
  <si>
    <t>e2801</t>
  </si>
  <si>
    <t>e2802</t>
  </si>
  <si>
    <t>e2803</t>
  </si>
  <si>
    <t>e2804</t>
  </si>
  <si>
    <t>e2805</t>
  </si>
  <si>
    <t>e2806</t>
  </si>
  <si>
    <t>e2807</t>
  </si>
  <si>
    <t>e2808</t>
  </si>
  <si>
    <t>e2809</t>
  </si>
  <si>
    <t>e2810</t>
  </si>
  <si>
    <t>e2811</t>
  </si>
  <si>
    <t>e2812</t>
  </si>
  <si>
    <t>e2813</t>
  </si>
  <si>
    <t>e2814</t>
  </si>
  <si>
    <t>e2815</t>
  </si>
  <si>
    <t>e2816</t>
  </si>
  <si>
    <t>e2817</t>
  </si>
  <si>
    <t>e2818</t>
  </si>
  <si>
    <t>e2819</t>
  </si>
  <si>
    <t>e2820</t>
  </si>
  <si>
    <t>NG</t>
  </si>
  <si>
    <t>Niveaux de garantie</t>
  </si>
  <si>
    <t>Intervalles de pourcentages</t>
  </si>
  <si>
    <t>1- Référence au 1 de l'article L. 134-1 du CDA</t>
  </si>
  <si>
    <t>2- Référence au 2 de l'article L. 134-1 du CDA</t>
  </si>
  <si>
    <t>PD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</si>
  <si>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</si>
  <si>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</si>
  <si>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</si>
  <si>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</si>
  <si>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</si>
  <si>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</si>
  <si>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</si>
  <si>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</si>
  <si>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</si>
  <si>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</si>
  <si>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e2379</t>
  </si>
  <si>
    <t>e2380</t>
  </si>
  <si>
    <t>e2381</t>
  </si>
  <si>
    <t>e2382</t>
  </si>
  <si>
    <t>e2383</t>
  </si>
  <si>
    <t>e2384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</si>
  <si>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</si>
  <si>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</si>
  <si>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</si>
  <si>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</si>
  <si>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</si>
  <si>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</si>
  <si>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</si>
  <si>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</si>
  <si>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</si>
  <si>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Panier 100% santé dentaire, prothèses fixes</t>
  </si>
  <si>
    <t>Panier 100% santé dentaire, prothèses amovibles</t>
  </si>
  <si>
    <t>Panier tarifs maîtrisés dentaire</t>
  </si>
  <si>
    <t>Panier tarifs maîtrisés dentaire, prothèses fixes</t>
  </si>
  <si>
    <t>Panier tarifs maîtrisés dentaire, prothèses amovibles</t>
  </si>
  <si>
    <t>Panier tarifs libres dentaire</t>
  </si>
  <si>
    <t>Panier tarifs libres dentaire, prothèses fixes</t>
  </si>
  <si>
    <t>Panier tarifs libres dentaire, prothèses amovibles</t>
  </si>
  <si>
    <t>Prothèses, implants, etc. dentaires non-pris en charge par l'assurance maladie obligatoire</t>
  </si>
  <si>
    <t>Panier 100% santé optique</t>
  </si>
  <si>
    <t>Panier 100% santé optique, verres simples</t>
  </si>
  <si>
    <t>Panier libre optique</t>
  </si>
  <si>
    <t>Panier libre optique, verres simples</t>
  </si>
  <si>
    <t>Audioprothèses (y compris entretien, réparation, prestations de suivi, etc.)</t>
  </si>
  <si>
    <t>Panier libre audiologie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</si>
  <si>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</si>
  <si>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</si>
  <si>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 pris en charge par l'AMO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</si>
  <si>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</si>
  <si>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</si>
  <si>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Prothèses (sauf dentaires et audiologiques), orthèses, véhicules pour handicapé physique non pris en charge par l'AMO</t>
  </si>
  <si>
    <t>Honoraires médecins généralistes exerçant en cabinet libéral</t>
  </si>
  <si>
    <t>101: Type de prestations en frais de soins [140]</t>
  </si>
  <si>
    <t>271: Classification des garanties (contrats emprunteurs) [140]</t>
  </si>
  <si>
    <t>100: Niveaux de garantie [140]</t>
  </si>
  <si>
    <t>&gt; 100%</t>
  </si>
  <si>
    <t>e2821</t>
  </si>
  <si>
    <t>&gt;= 0% et &lt; 5%</t>
  </si>
  <si>
    <t>&gt;= 5% et &lt; 10%</t>
  </si>
  <si>
    <t>&gt;= 10% et &lt; 15%</t>
  </si>
  <si>
    <t>&gt;= 15% et &lt; 20%</t>
  </si>
  <si>
    <t>&gt;= 20% et &lt; 25%</t>
  </si>
  <si>
    <t>&gt;= 25% et &lt; 30%</t>
  </si>
  <si>
    <t>&gt;= 30% et &lt; 35%</t>
  </si>
  <si>
    <t>&gt;= 35% et &lt; 40%</t>
  </si>
  <si>
    <t>&gt;= 40% et &lt; 45%</t>
  </si>
  <si>
    <t>&gt;= 45% et &lt; 50%</t>
  </si>
  <si>
    <t>&gt;= 50% et &lt; 55%</t>
  </si>
  <si>
    <t>&gt;= 55% et &lt; 60%</t>
  </si>
  <si>
    <t>&gt;= 60% et &lt; 65%</t>
  </si>
  <si>
    <t>&gt;= 65% et &lt; 70%</t>
  </si>
  <si>
    <t>&gt;= 70% et &lt; 75%</t>
  </si>
  <si>
    <t>&gt;= 75% et &lt; 80%</t>
  </si>
  <si>
    <t>&gt;= 80% et &lt; 85%</t>
  </si>
  <si>
    <t>&gt;= 85% et &lt; 90%</t>
  </si>
  <si>
    <t>&gt;= 90% et &lt; 95%</t>
  </si>
  <si>
    <t>&gt;= 95% et &lt; 100%</t>
  </si>
  <si>
    <t>Panier 100% santé audiologie</t>
  </si>
  <si>
    <t>MP</t>
  </si>
  <si>
    <t>Modalités constitution provision de diversification</t>
  </si>
  <si>
    <t>Modalités constitution provision</t>
  </si>
  <si>
    <t>e2900</t>
  </si>
  <si>
    <t>e2901</t>
  </si>
  <si>
    <t>100: Référence au 1 ou 2 de l'article L. 134-1 du CDA [140]</t>
  </si>
  <si>
    <t>e1330</t>
  </si>
  <si>
    <t>e1331</t>
  </si>
  <si>
    <t>e1332</t>
  </si>
  <si>
    <t>e1333</t>
  </si>
  <si>
    <t>e1334</t>
  </si>
  <si>
    <t>e1335</t>
  </si>
  <si>
    <t>e1336</t>
  </si>
  <si>
    <t>e1337</t>
  </si>
  <si>
    <t>e1338</t>
  </si>
  <si>
    <t>e1339</t>
  </si>
  <si>
    <t>e1340</t>
  </si>
  <si>
    <t>e1341</t>
  </si>
  <si>
    <t>e1342</t>
  </si>
  <si>
    <t>e1343</t>
  </si>
  <si>
    <t>e1344</t>
  </si>
  <si>
    <t>e1345</t>
  </si>
  <si>
    <t>e1346</t>
  </si>
  <si>
    <t>e1347</t>
  </si>
  <si>
    <t>120: Années d'échéance Provision diversification [140]</t>
  </si>
  <si>
    <t>Année d'échéance</t>
  </si>
  <si>
    <t>AE</t>
  </si>
  <si>
    <t>100%</t>
  </si>
  <si>
    <t>Honoraires médecins et sages-femmes exerçant en cabinet libéral</t>
  </si>
  <si>
    <t>e2385</t>
  </si>
  <si>
    <t>e2386</t>
  </si>
  <si>
    <t>Honoraires auxiliaires en cabinets libéraux</t>
  </si>
  <si>
    <t>e1277</t>
  </si>
  <si>
    <t>Contrats collectifs relevant de l'article L. 441-1 mais ne relevant pas des catégories 11, 12 ou 14 [10]</t>
  </si>
  <si>
    <t>e1278</t>
  </si>
  <si>
    <t>e1279</t>
  </si>
  <si>
    <t>e1280</t>
  </si>
  <si>
    <t>121: Type d'opérations par catégories comptables [150]</t>
  </si>
  <si>
    <t>Engagement PER (Contrats collectifs relevant de l'article L. 441-1 mais ne relevant pas des catégories 11, 12 ou 14) [10]</t>
  </si>
  <si>
    <t>Hors engagement PER (Contrats collectifs relevant de l'article L. 441-1 mais ne relevant pas des catégories 11, 12 ou 14) [10]</t>
  </si>
  <si>
    <t>e1281</t>
  </si>
  <si>
    <t>e1282</t>
  </si>
  <si>
    <t>e1283</t>
  </si>
  <si>
    <t>e1284</t>
  </si>
  <si>
    <t>e1285</t>
  </si>
  <si>
    <t>Contrats relevant de l'article L. 134-1 mais pas des catégories 11 ou 12 [13]</t>
  </si>
  <si>
    <t>Engagement PER (Contrats relevant de l'article L. 134-1 mais pas des catégories 11 ou 12) [13]</t>
  </si>
  <si>
    <t>Hors engagement PER (Contrats relevant de l'article L. 134-1 mais pas des catégories 11 ou 12) [13]</t>
  </si>
  <si>
    <t>Contrats relevant d’une comptabilité auxiliaire d’affectation mentionnée au premier alinéa de l’article L. 142-4 mais pas de la catégorie 11 [14]</t>
  </si>
  <si>
    <t>Euros (Contrats relevant d’une comptabilité auxiliaire d’affectation mentionnée au premier alinéa de l’article L. 142-4 mais pas de la catégorie 11) [14]</t>
  </si>
  <si>
    <t>UC (Contrats relevant d’une comptabilité auxiliaire d’affectation mentionnée au premier alinéa de l’article L. 142-4 mais pas de la catégorie 11) [14]</t>
  </si>
  <si>
    <t>e1286</t>
  </si>
  <si>
    <t>e1287</t>
  </si>
  <si>
    <t>e382</t>
  </si>
  <si>
    <t>e383</t>
  </si>
  <si>
    <t>Titres de créance négociables à court terme</t>
  </si>
  <si>
    <t>Titres de créance négociables à moyen terme</t>
  </si>
  <si>
    <t>141: Types d'Actif [150]</t>
  </si>
  <si>
    <t>Garanties individuelles - PER</t>
  </si>
  <si>
    <t>e1288</t>
  </si>
  <si>
    <t>Garanties collectives - PER sans CAA</t>
  </si>
  <si>
    <t>Garanties collectives - PER avec CAA</t>
  </si>
  <si>
    <t>e1289</t>
  </si>
  <si>
    <t>e1290</t>
  </si>
  <si>
    <t>272: Classification des garanties [150]</t>
  </si>
  <si>
    <t>bi308</t>
  </si>
  <si>
    <t>Metric: Canton - PER</t>
  </si>
  <si>
    <t>e384</t>
  </si>
  <si>
    <t>Provisions pour garantie à terme</t>
  </si>
  <si>
    <t>131: Catégories de Passif [150]</t>
  </si>
  <si>
    <t>e385</t>
  </si>
  <si>
    <t>e386</t>
  </si>
  <si>
    <t>e387</t>
  </si>
  <si>
    <t>e388</t>
  </si>
  <si>
    <t>Participation légale au titre de la CSS</t>
  </si>
  <si>
    <t>Participation légale au titre de la CSS sans participation financière du bénéficiaire</t>
  </si>
  <si>
    <t>Participation légale au titre de la CSS avec participation financière du bénéficiaire</t>
  </si>
  <si>
    <t>Prestations légales payées au titre de la CSS</t>
  </si>
  <si>
    <t>e389</t>
  </si>
  <si>
    <t>e390</t>
  </si>
  <si>
    <t>Prestations légales payées au titre de la CSS sans participation financière du bénéficiaire</t>
  </si>
  <si>
    <t>Prestations légales payées au titre de la CSS avec participation financière du bénéficiaire</t>
  </si>
  <si>
    <t>e391</t>
  </si>
  <si>
    <t>ii309</t>
  </si>
  <si>
    <t>Metric: Nombre de bénéficiaires servis au moins une fois dans l'année au titre de la CSS</t>
  </si>
  <si>
    <t>Metric: Garantie PER</t>
  </si>
  <si>
    <t>Metric: Nombre de bénéficiaires servis au moins une fois dans l'année au titre de la CSS sans participation financière du bénéficiaire</t>
  </si>
  <si>
    <t>ii310</t>
  </si>
  <si>
    <t>ii311</t>
  </si>
  <si>
    <t>Metric: Nombre de bénéficiaires servis au moins une fois dans l'année au titre de la CSS avec participation financière du bénéficiaire</t>
  </si>
  <si>
    <t>mi313</t>
  </si>
  <si>
    <t>Metric: Etalement de Povisions pour Risques d'Exigibilité</t>
  </si>
  <si>
    <t>143: Classification des activités Vie [150]</t>
  </si>
  <si>
    <t>e1291</t>
  </si>
  <si>
    <t>Vie hors catégorie 14 [Hors épargne en UC]</t>
  </si>
  <si>
    <t>212: Catégorie du contrat [150]</t>
  </si>
  <si>
    <t>FR.14.01, FR.14.02</t>
  </si>
  <si>
    <t>FR.22.01, FR.22.02, FR.22.03</t>
  </si>
  <si>
    <t>132: Classification des activités Vie [150]</t>
  </si>
  <si>
    <t>161: Catégories de Recette [150]</t>
  </si>
  <si>
    <t>171: Catégories de Dépense [150]</t>
  </si>
  <si>
    <t>221: Catégorie de recettes pour compte de tiers [150]</t>
  </si>
  <si>
    <t>Metric: Catégorie du contrat [150]</t>
  </si>
  <si>
    <t>ei314</t>
  </si>
  <si>
    <t>FR.22.01, FR.22.02, FR.22.03, FR.22.05</t>
  </si>
  <si>
    <t>Metric: Participation aux bénéfices/excédents - Catégorie 14</t>
  </si>
  <si>
    <t>ei315</t>
  </si>
  <si>
    <t>bi312</t>
  </si>
  <si>
    <t>Contrats relevant de l'article L. 144-2 [11]</t>
  </si>
  <si>
    <t>Contrats relevant d’une comptabilité auxiliaire d’affectation mentionnée au premier alinéa de l’article L. 143-4 mais pas de la catégorie 11 ou 14 [12]</t>
  </si>
  <si>
    <t>mi686</t>
  </si>
  <si>
    <t>mi2051</t>
  </si>
  <si>
    <t>mi728</t>
  </si>
  <si>
    <t>RT</t>
  </si>
  <si>
    <t>EA</t>
  </si>
  <si>
    <t>DV</t>
  </si>
  <si>
    <t>AO</t>
  </si>
  <si>
    <t>Article 112</t>
  </si>
  <si>
    <t>1: Article 112</t>
  </si>
  <si>
    <t>2 - Regular reporting</t>
  </si>
  <si>
    <t>1 - Article 112(7) reporting</t>
  </si>
  <si>
    <t>Non</t>
  </si>
  <si>
    <t>Oui</t>
  </si>
  <si>
    <t/>
  </si>
  <si>
    <t>x13</t>
  </si>
  <si>
    <t>x14</t>
  </si>
  <si>
    <t>x29</t>
  </si>
  <si>
    <t>x32</t>
  </si>
  <si>
    <t>x44</t>
  </si>
  <si>
    <t>x48</t>
  </si>
  <si>
    <t>x65</t>
  </si>
  <si>
    <t>x68</t>
  </si>
  <si>
    <t>x97</t>
  </si>
  <si>
    <t>x121</t>
  </si>
  <si>
    <t>x151</t>
  </si>
  <si>
    <t>x152</t>
  </si>
  <si>
    <t>FR.29.01</t>
  </si>
  <si>
    <t>101: Calcul du SCR</t>
  </si>
  <si>
    <t>Types de risque</t>
  </si>
  <si>
    <t>Calcul du SCR</t>
  </si>
  <si>
    <t>100: Types de risque</t>
  </si>
  <si>
    <t>101: Diversification</t>
  </si>
  <si>
    <t>CM</t>
  </si>
  <si>
    <t>CS</t>
  </si>
  <si>
    <t>101: Entities under consolidation</t>
  </si>
  <si>
    <t>100: Consolidation scope</t>
  </si>
  <si>
    <t>Méthode de consolidation</t>
  </si>
  <si>
    <t>Méthode de Consolidation comptable [méthode 1 et une partie de la combinaison des méthodes 1 et 2]</t>
  </si>
  <si>
    <t>Méthode de déduction et d'aggrégation [methode 2 et une partie de la combinaison des méthodes 1 and 2]</t>
  </si>
  <si>
    <t>Metric: Monetary|II/Formule Standard|BC/Capital de solvabilité requis [SCR]|IT/Après atténuation du risque autre que finite réassurance</t>
  </si>
  <si>
    <t>Metric: Monetary|II/Formule Standard|BC/Capital de solvabilité requis [SCR]|UG/Avant effet de diversification</t>
  </si>
  <si>
    <t>Risque de défaut de la contrepartie</t>
  </si>
  <si>
    <t>Risque de souscription en santé</t>
  </si>
  <si>
    <t>Risque lié aux immobilisations incorporelles</t>
  </si>
  <si>
    <t>Risque de souscription en vie</t>
  </si>
  <si>
    <t>Risque de souscription en non-vie</t>
  </si>
  <si>
    <t>Risques autres que opérationnels</t>
  </si>
  <si>
    <t>Risques autres que risques opérationnels et immobilisations incorporelles</t>
  </si>
  <si>
    <t>Avant effet de diversification</t>
  </si>
  <si>
    <t>Effet de diversification</t>
  </si>
  <si>
    <t>Secteur de l'assurance/réassurance</t>
  </si>
  <si>
    <t>Incluant la capacité d’absorption des pertes des provisions techniques</t>
  </si>
  <si>
    <t>Excluant la capacité d’absorption des pertes des provisions techniques</t>
  </si>
  <si>
    <t>Capacité d’absorption des pertes des provisions techniques</t>
  </si>
  <si>
    <t>Capacité d’absorption de pertes des impôts différés</t>
  </si>
  <si>
    <t>Capital requis pour les activités exercées conformément à l’article 4 de la directive 2003/41/CE</t>
  </si>
  <si>
    <t>SCR à l'exclusion des exigences de capital supplémentaire</t>
  </si>
  <si>
    <t>Exigence de capital supplémentaire</t>
  </si>
  <si>
    <t>Incluant la capacité d’absorption des pertes des provisions techniques et des impôts différés</t>
  </si>
  <si>
    <t>Entités du périmètre de consolidation</t>
  </si>
  <si>
    <t>Risque de diversification</t>
  </si>
  <si>
    <t>Metric: Monetary|II/Formule Standard|BC/Capital de solvabilité requis [SCR]|UG/Effet de diversification|IT/Après atténuation du risque autre que finite réassurance</t>
  </si>
  <si>
    <t>Périmètre de consolidation</t>
  </si>
  <si>
    <t>Risque de marché</t>
  </si>
  <si>
    <t>Risque opérationnel</t>
  </si>
  <si>
    <t>N-8</t>
  </si>
  <si>
    <t>N-15 et antérieurs</t>
  </si>
  <si>
    <t>N-9</t>
  </si>
  <si>
    <t>N-10</t>
  </si>
  <si>
    <t>N-11</t>
  </si>
  <si>
    <t>N-12</t>
  </si>
  <si>
    <t>N-13</t>
  </si>
  <si>
    <t>N-14</t>
  </si>
  <si>
    <t>151: Exercice de rattachement</t>
  </si>
  <si>
    <t>Taxe de solidarité additionnelle sur les contrats de complémentaire santé</t>
  </si>
  <si>
    <t>mi316</t>
  </si>
  <si>
    <t>mi317</t>
  </si>
  <si>
    <t>Metric: Primes versées et arbitrages entrants</t>
  </si>
  <si>
    <t>Metric: Transferts entrants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</si>
</sst>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3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010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0" borderId="0" xfId="2480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4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3" fillId="0" borderId="2" xfId="0" applyFont="1" applyBorder="1" applyAlignment="1">
      <alignment horizontal="left" vertical="center" indent="2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indent="3"/>
    </xf>
    <xf numFmtId="0" fontId="26" fillId="0" borderId="0" xfId="2480" applyFont="1" applyFill="1"/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8" fillId="2" borderId="10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0" fontId="28" fillId="2" borderId="0" xfId="2480" applyFont="1" applyFill="1"/>
    <xf numFmtId="46" fontId="0" fillId="0" borderId="2" xfId="0" applyNumberFormat="1" applyFont="1" applyFill="1" applyBorder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quotePrefix="1"/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25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indent="2"/>
    </xf>
    <xf numFmtId="0" fontId="10" fillId="32" borderId="0" xfId="2480" applyFill="1"/>
    <xf numFmtId="0" fontId="26" fillId="32" borderId="0" xfId="2480" applyFont="1" applyFill="1"/>
    <xf numFmtId="0" fontId="0" fillId="0" borderId="0" xfId="0" quotePrefix="1" applyFill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  <xf numFmtId="0" fontId="0" fillId="33" borderId="0" xfId="0" applyFill="1"/>
    <xf numFmtId="0" fontId="0" fillId="33" borderId="2" xfId="0" applyFill="1" applyBorder="1" applyAlignment="1">
      <alignment horizontal="left"/>
    </xf>
    <xf numFmtId="0" fontId="0" fillId="33" borderId="2" xfId="0" applyFill="1" applyBorder="1" applyAlignment="1">
      <alignment horizontal="left" indent="4"/>
    </xf>
    <xf numFmtId="0" fontId="0" fillId="33" borderId="2" xfId="0" applyFont="1" applyFill="1" applyBorder="1" applyAlignment="1">
      <alignment horizontal="left"/>
    </xf>
    <xf numFmtId="0" fontId="0" fillId="33" borderId="2" xfId="0" applyFont="1" applyFill="1" applyBorder="1"/>
    <xf numFmtId="0" fontId="0" fillId="2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indent="1"/>
    </xf>
    <xf numFmtId="3" fontId="4" fillId="0" borderId="2" xfId="1" applyFont="1" applyFill="1" applyBorder="1" applyAlignment="1">
      <alignment horizontal="left" vertical="center" indent="1"/>
      <protection locked="0"/>
    </xf>
    <xf numFmtId="3" fontId="4" fillId="0" borderId="2" xfId="1" applyFont="1" applyFill="1" applyBorder="1" applyAlignment="1">
      <alignment horizontal="left" vertical="center" indent="7"/>
      <protection locked="0"/>
    </xf>
    <xf numFmtId="3" fontId="4" fillId="0" borderId="2" xfId="1" applyFont="1" applyFill="1" applyBorder="1" applyAlignment="1">
      <alignment horizontal="left" vertical="center" indent="8"/>
      <protection locked="0"/>
    </xf>
    <xf numFmtId="3" fontId="10" fillId="0" borderId="0" xfId="2480" applyNumberFormat="1"/>
    <xf numFmtId="0" fontId="0" fillId="0" borderId="0" xfId="0" applyFill="1" applyAlignment="1">
      <alignment horizontal="left" indent="1"/>
    </xf>
    <xf numFmtId="0" fontId="0" fillId="33" borderId="0" xfId="0" applyFill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/>
    <xf numFmtId="49" fontId="28" fillId="2" borderId="10" xfId="0" applyNumberFormat="1" applyFont="1" applyFill="1" applyBorder="1"/>
    <xf numFmtId="49" fontId="0" fillId="2" borderId="13" xfId="0" applyNumberFormat="1" applyFont="1" applyFill="1" applyBorder="1"/>
    <xf numFmtId="49" fontId="0" fillId="2" borderId="13" xfId="0" applyNumberFormat="1" applyFont="1" applyFill="1" applyBorder="1" applyAlignment="1"/>
    <xf numFmtId="49" fontId="0" fillId="0" borderId="0" xfId="0" applyNumberFormat="1"/>
    <xf numFmtId="49" fontId="0" fillId="0" borderId="0" xfId="0" applyNumberFormat="1" applyFill="1"/>
    <xf numFmtId="49" fontId="0" fillId="0" borderId="2" xfId="0" applyNumberFormat="1" applyFill="1" applyBorder="1" applyAlignment="1"/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 indent="2"/>
    </xf>
    <xf numFmtId="49" fontId="0" fillId="0" borderId="0" xfId="0" applyNumberFormat="1" applyAlignment="1"/>
    <xf numFmtId="0" fontId="0" fillId="33" borderId="0" xfId="0" applyFill="1" applyBorder="1" applyAlignment="1">
      <alignment horizontal="left"/>
    </xf>
    <xf numFmtId="0" fontId="30" fillId="33" borderId="0" xfId="0" applyFont="1" applyFill="1"/>
    <xf numFmtId="0" fontId="30" fillId="0" borderId="0" xfId="0" applyFont="1"/>
    <xf numFmtId="0" fontId="31" fillId="0" borderId="2" xfId="2" applyFont="1" applyFill="1" applyBorder="1" applyAlignment="1" applyProtection="1">
      <alignment horizontal="left" vertical="center" wrapText="1" indent="4"/>
    </xf>
    <xf numFmtId="0" fontId="30" fillId="0" borderId="0" xfId="0" applyFont="1" applyAlignment="1">
      <alignment horizontal="left"/>
    </xf>
    <xf numFmtId="0" fontId="31" fillId="0" borderId="0" xfId="2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14" xfId="0" applyFill="1" applyBorder="1" applyAlignment="1">
      <alignment vertical="center"/>
    </xf>
    <xf numFmtId="49" fontId="0" fillId="0" borderId="0" xfId="0" applyNumberFormat="1" applyFill="1" applyAlignment="1">
      <alignment wrapText="1"/>
    </xf>
    <xf numFmtId="49" fontId="0" fillId="0" borderId="11" xfId="0" applyNumberFormat="1" applyFill="1" applyBorder="1"/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left" wrapText="1" indent="1"/>
    </xf>
    <xf numFmtId="49" fontId="0" fillId="0" borderId="0" xfId="0" applyNumberFormat="1" applyFill="1" applyAlignment="1"/>
    <xf numFmtId="0" fontId="0" fillId="33" borderId="2" xfId="0" applyFill="1" applyBorder="1" applyAlignment="1">
      <alignment horizontal="left" indent="3"/>
    </xf>
    <xf numFmtId="0" fontId="4" fillId="33" borderId="2" xfId="0" applyFont="1" applyFill="1" applyBorder="1" applyAlignment="1">
      <alignment horizontal="left"/>
    </xf>
    <xf numFmtId="0" fontId="0" fillId="33" borderId="2" xfId="0" applyFill="1" applyBorder="1" applyAlignment="1">
      <alignment horizontal="left" indent="2"/>
    </xf>
    <xf numFmtId="0" fontId="0" fillId="33" borderId="0" xfId="0" applyFill="1" applyBorder="1"/>
    <xf numFmtId="0" fontId="4" fillId="33" borderId="2" xfId="0" applyFont="1" applyFill="1" applyBorder="1" applyAlignment="1">
      <alignment horizontal="left" indent="3"/>
    </xf>
    <xf numFmtId="0" fontId="0" fillId="33" borderId="2" xfId="0" applyFill="1" applyBorder="1" applyAlignment="1">
      <alignment horizontal="left" indent="5"/>
    </xf>
    <xf numFmtId="0" fontId="0" fillId="33" borderId="0" xfId="0" applyFill="1" applyBorder="1" applyAlignment="1">
      <alignment horizontal="left" indent="6"/>
    </xf>
    <xf numFmtId="0" fontId="30" fillId="33" borderId="0" xfId="0" applyFont="1" applyFill="1" applyAlignment="1">
      <alignment horizontal="left" indent="7"/>
    </xf>
    <xf numFmtId="0" fontId="0" fillId="33" borderId="0" xfId="0" applyFill="1" applyAlignment="1">
      <alignment horizontal="left" indent="7"/>
    </xf>
    <xf numFmtId="0" fontId="0" fillId="33" borderId="2" xfId="0" applyFill="1" applyBorder="1"/>
    <xf numFmtId="0" fontId="0" fillId="33" borderId="0" xfId="0" applyFill="1" applyAlignment="1">
      <alignment horizontal="right" vertical="center"/>
    </xf>
    <xf numFmtId="0" fontId="0" fillId="0" borderId="2" xfId="0" applyBorder="1" applyAlignment="1">
      <alignment horizontal="left" indent="5"/>
    </xf>
    <xf numFmtId="0" fontId="0" fillId="33" borderId="2" xfId="0" applyFill="1" applyBorder="1" applyAlignment="1">
      <alignment horizontal="left" indent="6"/>
    </xf>
    <xf numFmtId="0" fontId="28" fillId="0" borderId="0" xfId="0" applyFont="1"/>
    <xf numFmtId="0" fontId="28" fillId="2" borderId="2" xfId="2480" applyFont="1" applyFill="1" applyBorder="1"/>
    <xf numFmtId="0" fontId="28" fillId="0" borderId="0" xfId="2480" applyFont="1"/>
    <xf numFmtId="14" fontId="28" fillId="0" borderId="0" xfId="2480" applyNumberFormat="1" applyFont="1"/>
    <xf numFmtId="0" fontId="28" fillId="0" borderId="2" xfId="2480" applyFont="1" applyBorder="1"/>
    <xf numFmtId="0" fontId="28" fillId="0" borderId="2" xfId="2480" applyFont="1" applyBorder="1" applyAlignment="1">
      <alignment horizontal="left" indent="1"/>
    </xf>
    <xf numFmtId="14" fontId="28" fillId="0" borderId="0" xfId="2480" applyNumberFormat="1" applyFont="1" applyFill="1"/>
    <xf numFmtId="0" fontId="28" fillId="0" borderId="2" xfId="2480" applyFont="1" applyBorder="1" applyAlignment="1">
      <alignment horizontal="left" indent="2"/>
    </xf>
    <xf numFmtId="0" fontId="28" fillId="0" borderId="0" xfId="2480" applyFont="1" applyAlignment="1">
      <alignment horizontal="left" indent="1"/>
    </xf>
    <xf numFmtId="0" fontId="10" fillId="0" borderId="0" xfId="2480" applyAlignment="1">
      <alignment horizontal="left" indent="1"/>
    </xf>
    <xf numFmtId="0" fontId="10" fillId="0" borderId="0" xfId="2480" applyAlignment="1">
      <alignment horizontal="left" indent="2"/>
    </xf>
    <xf numFmtId="0" fontId="28" fillId="0" borderId="0" xfId="2480" applyFont="1" applyFill="1"/>
    <xf numFmtId="14" fontId="28" fillId="0" borderId="0" xfId="2480" applyNumberFormat="1" applyFont="1" applyFill="1" applyAlignment="1">
      <alignment horizontal="right" indent="1"/>
    </xf>
    <xf numFmtId="0" fontId="28" fillId="0" borderId="2" xfId="2480" applyFont="1" applyBorder="1" applyAlignment="1">
      <alignment horizontal="left" indent="3"/>
    </xf>
    <xf numFmtId="0" fontId="28" fillId="0" borderId="0" xfId="2480" applyFont="1" applyAlignment="1">
      <alignment horizontal="left"/>
    </xf>
    <xf numFmtId="0" fontId="32" fillId="0" borderId="0" xfId="2480" applyFont="1"/>
    <xf numFmtId="0" fontId="28" fillId="0" borderId="2" xfId="2480" applyFont="1" applyBorder="1" applyAlignment="1">
      <alignment horizontal="left"/>
    </xf>
    <xf numFmtId="0" fontId="28" fillId="0" borderId="2" xfId="2480" applyFont="1" applyBorder="1" applyAlignment="1">
      <alignment horizontal="left" indent="7"/>
    </xf>
    <xf numFmtId="0" fontId="28" fillId="0" borderId="2" xfId="2480" applyFont="1" applyBorder="1" applyAlignment="1">
      <alignment horizontal="left" indent="8"/>
    </xf>
    <xf numFmtId="0" fontId="28" fillId="0" borderId="2" xfId="2480" applyFont="1" applyBorder="1" applyAlignment="1">
      <alignment horizontal="left" indent="9"/>
    </xf>
    <xf numFmtId="0" fontId="28" fillId="0" borderId="2" xfId="2480" applyFont="1" applyBorder="1" applyAlignment="1">
      <alignment horizontal="left" indent="10"/>
    </xf>
    <xf numFmtId="0" fontId="28" fillId="0" borderId="0" xfId="2480" applyFont="1" applyBorder="1" applyAlignment="1">
      <alignment horizontal="left"/>
    </xf>
    <xf numFmtId="14" fontId="28" fillId="0" borderId="0" xfId="0" applyNumberFormat="1" applyFont="1"/>
    <xf numFmtId="0" fontId="28" fillId="33" borderId="0" xfId="0" applyFont="1" applyFill="1"/>
    <xf numFmtId="0" fontId="28" fillId="33" borderId="0" xfId="2480" applyFont="1" applyFill="1"/>
    <xf numFmtId="0" fontId="28" fillId="33" borderId="2" xfId="2480" applyFont="1" applyFill="1" applyBorder="1"/>
    <xf numFmtId="0" fontId="28" fillId="33" borderId="2" xfId="2480" applyFont="1" applyFill="1" applyBorder="1" applyAlignment="1">
      <alignment horizontal="left" indent="1"/>
    </xf>
    <xf numFmtId="0" fontId="28" fillId="33" borderId="14" xfId="0" applyFont="1" applyFill="1" applyBorder="1"/>
    <xf numFmtId="0" fontId="0" fillId="33" borderId="2" xfId="0" applyFill="1" applyBorder="1" applyAlignment="1">
      <alignment horizontal="left" indent="1"/>
    </xf>
    <xf numFmtId="0" fontId="28" fillId="33" borderId="2" xfId="2480" applyFont="1" applyFill="1" applyBorder="1" applyAlignment="1"/>
    <xf numFmtId="0" fontId="28" fillId="33" borderId="2" xfId="0" applyFont="1" applyFill="1" applyBorder="1" applyAlignment="1">
      <alignment horizontal="left" indent="1"/>
    </xf>
    <xf numFmtId="0" fontId="28" fillId="33" borderId="2" xfId="2480" applyFont="1" applyFill="1" applyBorder="1" applyAlignment="1">
      <alignment horizontal="left" indent="2"/>
    </xf>
    <xf numFmtId="0" fontId="28" fillId="33" borderId="2" xfId="0" applyFont="1" applyFill="1" applyBorder="1" applyAlignment="1">
      <alignment horizontal="left" indent="2"/>
    </xf>
    <xf numFmtId="0" fontId="28" fillId="33" borderId="2" xfId="0" applyFont="1" applyFill="1" applyBorder="1"/>
    <xf numFmtId="46" fontId="0" fillId="33" borderId="2" xfId="0" applyNumberFormat="1" applyFill="1" applyBorder="1"/>
    <xf numFmtId="0" fontId="0" fillId="33" borderId="0" xfId="0" applyFill="1" applyAlignment="1">
      <alignment horizontal="left" indent="3"/>
    </xf>
    <xf numFmtId="0" fontId="0" fillId="33" borderId="0" xfId="0" applyFill="1" applyAlignment="1">
      <alignment horizontal="left" indent="2"/>
    </xf>
    <xf numFmtId="0" fontId="10" fillId="33" borderId="0" xfId="2480" applyFill="1"/>
    <xf numFmtId="0" fontId="0" fillId="33" borderId="0" xfId="0" applyFont="1" applyFill="1"/>
    <xf numFmtId="0" fontId="28" fillId="33" borderId="2" xfId="2480" applyFont="1" applyFill="1" applyBorder="1" applyAlignment="1">
      <alignment horizontal="left" indent="3"/>
    </xf>
    <xf numFmtId="0" fontId="28" fillId="0" borderId="2" xfId="0" applyFont="1" applyBorder="1" applyAlignment="1">
      <alignment horizontal="left" indent="1"/>
    </xf>
    <xf numFmtId="0" fontId="28" fillId="0" borderId="2" xfId="0" applyFont="1" applyBorder="1" applyAlignment="1">
      <alignment horizontal="left" indent="2"/>
    </xf>
    <xf numFmtId="0" fontId="28" fillId="0" borderId="2" xfId="0" applyFont="1" applyBorder="1" applyAlignment="1">
      <alignment horizontal="left" indent="3"/>
    </xf>
    <xf numFmtId="0" fontId="28" fillId="0" borderId="2" xfId="0" applyFont="1" applyBorder="1" applyAlignment="1">
      <alignment horizontal="left" indent="4"/>
    </xf>
    <xf numFmtId="0" fontId="28" fillId="0" borderId="2" xfId="0" applyFont="1" applyBorder="1" applyAlignment="1">
      <alignment horizontal="left" indent="5"/>
    </xf>
    <xf numFmtId="0" fontId="28" fillId="0" borderId="2" xfId="0" applyFont="1" applyBorder="1" applyAlignment="1">
      <alignment horizontal="left" indent="6"/>
    </xf>
    <xf numFmtId="0" fontId="28" fillId="0" borderId="2" xfId="0" applyFont="1" applyBorder="1" applyAlignment="1">
      <alignment horizontal="left" indent="7"/>
    </xf>
    <xf numFmtId="0" fontId="28" fillId="0" borderId="2" xfId="0" applyFont="1" applyBorder="1" applyAlignment="1">
      <alignment horizontal="left" indent="8"/>
    </xf>
    <xf numFmtId="0" fontId="28" fillId="0" borderId="2" xfId="0" applyFont="1" applyBorder="1" applyAlignment="1">
      <alignment horizontal="left" indent="9"/>
    </xf>
    <xf numFmtId="0" fontId="28" fillId="0" borderId="2" xfId="0" applyFont="1" applyBorder="1" applyAlignment="1">
      <alignment horizontal="left" indent="10"/>
    </xf>
    <xf numFmtId="0" fontId="28" fillId="33" borderId="2" xfId="2480" applyFont="1" applyFill="1" applyBorder="1" applyAlignment="1">
      <alignment horizontal="left" indent="4"/>
    </xf>
    <xf numFmtId="0" fontId="28" fillId="0" borderId="0" xfId="2480" applyFont="1" applyFill="1" applyAlignment="1">
      <alignment horizontal="left"/>
    </xf>
    <xf numFmtId="0" fontId="28" fillId="33" borderId="0" xfId="2480" applyFont="1" applyFill="1" applyAlignment="1">
      <alignment horizontal="left" indent="3"/>
    </xf>
    <xf numFmtId="0" fontId="28" fillId="0" borderId="0" xfId="2480" applyFont="1" applyAlignment="1"/>
    <xf numFmtId="0" fontId="28" fillId="0" borderId="0" xfId="2480" applyFont="1" applyFill="1" applyAlignment="1"/>
  </cellXfs>
  <cellStyles count="52010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7">
    <dxf>
      <fill>
        <patternFill patternType="solid">
          <fgColor rgb="FFBDD7E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8"/>
  <sheetViews>
    <sheetView zoomScale="85" zoomScaleNormal="85" workbookViewId="0">
      <selection activeCell="B2" sqref="B2"/>
    </sheetView>
  </sheetViews>
  <sheetFormatPr baseColWidth="10" defaultRowHeight="14.4"/>
  <cols>
    <col min="1" max="1" width="2.109375" bestFit="1" customWidth="1"/>
    <col min="2" max="2" width="12.109375" bestFit="1" customWidth="1"/>
    <col min="3" max="3" width="20.44140625" bestFit="1" customWidth="1"/>
    <col min="4" max="4" width="6.33203125" bestFit="1" customWidth="1"/>
    <col min="5" max="5" width="35.5546875" bestFit="1" customWidth="1"/>
    <col min="6" max="6" width="36.109375" bestFit="1" customWidth="1"/>
    <col min="7" max="7" width="9.6640625" bestFit="1" customWidth="1"/>
    <col min="8" max="8" width="20.44140625" bestFit="1" customWidth="1"/>
    <col min="9" max="9" width="6.33203125" bestFit="1" customWidth="1"/>
    <col min="10" max="10" width="35.44140625" bestFit="1" customWidth="1"/>
    <col min="11" max="11" width="36.109375" bestFit="1" customWidth="1"/>
    <col min="12" max="12" width="13.88671875" bestFit="1" customWidth="1"/>
    <col min="13" max="13" width="45" bestFit="1" customWidth="1"/>
    <col min="14" max="14" width="44.33203125" bestFit="1" customWidth="1"/>
    <col min="15" max="15" width="44.88671875" bestFit="1" customWidth="1"/>
  </cols>
  <sheetData>
    <row r="1" spans="1:17">
      <c r="A1" s="23" t="s">
        <v>406</v>
      </c>
      <c r="B1" s="23" t="s">
        <v>407</v>
      </c>
      <c r="C1" s="23" t="s">
        <v>408</v>
      </c>
      <c r="D1" s="23" t="s">
        <v>409</v>
      </c>
      <c r="E1" s="23" t="s">
        <v>410</v>
      </c>
      <c r="F1" s="23" t="s">
        <v>411</v>
      </c>
      <c r="G1" s="35" t="s">
        <v>242</v>
      </c>
      <c r="H1" s="35" t="s">
        <v>408</v>
      </c>
      <c r="I1" s="35" t="s">
        <v>409</v>
      </c>
      <c r="J1" s="35" t="s">
        <v>410</v>
      </c>
      <c r="K1" s="35" t="s">
        <v>411</v>
      </c>
      <c r="L1" s="35" t="s">
        <v>2404</v>
      </c>
      <c r="M1" s="35" t="s">
        <v>2405</v>
      </c>
      <c r="N1" s="35" t="s">
        <v>2406</v>
      </c>
      <c r="O1" s="35" t="s">
        <v>2407</v>
      </c>
      <c r="P1" s="35"/>
      <c r="Q1" s="35"/>
    </row>
    <row r="2" spans="1:17" s="9" customFormat="1">
      <c r="A2" s="37">
        <v>1</v>
      </c>
      <c r="B2" s="37" t="s">
        <v>243</v>
      </c>
      <c r="C2" s="37" t="s">
        <v>412</v>
      </c>
      <c r="D2" s="37" t="s">
        <v>243</v>
      </c>
      <c r="E2" s="37" t="s">
        <v>413</v>
      </c>
      <c r="F2" s="137" t="s">
        <v>414</v>
      </c>
      <c r="G2" s="137"/>
      <c r="H2" s="141" t="s">
        <v>412</v>
      </c>
      <c r="I2" s="9" t="s">
        <v>243</v>
      </c>
      <c r="J2" s="9" t="s">
        <v>413</v>
      </c>
      <c r="K2" s="9" t="s">
        <v>414</v>
      </c>
      <c r="L2" s="9" t="s">
        <v>2408</v>
      </c>
      <c r="N2" s="9" t="s">
        <v>2409</v>
      </c>
      <c r="O2" s="9" t="s">
        <v>2410</v>
      </c>
    </row>
    <row r="3" spans="1:17" s="9" customFormat="1">
      <c r="A3" s="37">
        <v>2</v>
      </c>
      <c r="B3" s="37" t="s">
        <v>415</v>
      </c>
      <c r="C3" s="37" t="s">
        <v>416</v>
      </c>
      <c r="D3" s="37" t="s">
        <v>415</v>
      </c>
      <c r="E3" s="37" t="s">
        <v>417</v>
      </c>
      <c r="F3" s="137" t="s">
        <v>418</v>
      </c>
      <c r="G3" s="96" t="s">
        <v>1822</v>
      </c>
      <c r="H3" s="141" t="s">
        <v>416</v>
      </c>
      <c r="I3" s="9" t="s">
        <v>415</v>
      </c>
      <c r="J3" s="9" t="s">
        <v>417</v>
      </c>
      <c r="K3" s="9" t="s">
        <v>418</v>
      </c>
      <c r="L3" s="9" t="s">
        <v>2408</v>
      </c>
    </row>
    <row r="4" spans="1:17" s="9" customFormat="1">
      <c r="A4" s="37">
        <v>3</v>
      </c>
      <c r="B4" s="37" t="s">
        <v>419</v>
      </c>
      <c r="C4" s="37" t="s">
        <v>420</v>
      </c>
      <c r="D4" s="37" t="s">
        <v>419</v>
      </c>
      <c r="E4" s="37" t="s">
        <v>421</v>
      </c>
      <c r="F4" s="137" t="s">
        <v>422</v>
      </c>
      <c r="G4" s="96"/>
      <c r="H4" s="141" t="s">
        <v>420</v>
      </c>
      <c r="I4" s="9" t="s">
        <v>419</v>
      </c>
      <c r="J4" s="9" t="s">
        <v>421</v>
      </c>
      <c r="K4" s="9" t="s">
        <v>422</v>
      </c>
      <c r="L4" s="9" t="s">
        <v>2408</v>
      </c>
      <c r="M4" s="9" t="s">
        <v>2411</v>
      </c>
    </row>
    <row r="5" spans="1:17" s="9" customFormat="1">
      <c r="A5" s="37">
        <v>4</v>
      </c>
      <c r="B5" s="37" t="s">
        <v>423</v>
      </c>
      <c r="C5" s="37" t="s">
        <v>424</v>
      </c>
      <c r="D5" s="37" t="s">
        <v>423</v>
      </c>
      <c r="E5" s="37" t="s">
        <v>425</v>
      </c>
      <c r="F5" s="137" t="s">
        <v>426</v>
      </c>
      <c r="G5" s="96"/>
      <c r="H5" s="141" t="s">
        <v>424</v>
      </c>
      <c r="I5" s="9" t="s">
        <v>423</v>
      </c>
      <c r="J5" s="9" t="s">
        <v>425</v>
      </c>
      <c r="K5" s="9" t="s">
        <v>426</v>
      </c>
      <c r="L5" s="9" t="s">
        <v>2408</v>
      </c>
    </row>
    <row r="6" spans="1:17" s="93" customFormat="1">
      <c r="A6" s="164">
        <v>5</v>
      </c>
      <c r="B6" s="164" t="s">
        <v>427</v>
      </c>
      <c r="C6" s="164" t="s">
        <v>427</v>
      </c>
      <c r="D6" s="164" t="s">
        <v>427</v>
      </c>
      <c r="E6" s="165" t="s">
        <v>2412</v>
      </c>
      <c r="F6" s="93" t="s">
        <v>2412</v>
      </c>
      <c r="H6" s="93" t="s">
        <v>427</v>
      </c>
      <c r="I6" s="93" t="s">
        <v>427</v>
      </c>
      <c r="J6" s="93" t="s">
        <v>2412</v>
      </c>
      <c r="K6" s="93" t="s">
        <v>2412</v>
      </c>
      <c r="L6" s="93" t="s">
        <v>610</v>
      </c>
      <c r="M6" s="93" t="s">
        <v>2413</v>
      </c>
      <c r="N6" s="93" t="s">
        <v>2414</v>
      </c>
      <c r="O6" s="93" t="s">
        <v>2415</v>
      </c>
    </row>
    <row r="7" spans="1:17" s="9" customFormat="1">
      <c r="F7" s="141"/>
      <c r="G7" s="141"/>
      <c r="H7" s="141"/>
    </row>
    <row r="8" spans="1:17" s="9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M34"/>
  <sheetViews>
    <sheetView tabSelected="1" zoomScale="85" zoomScaleNormal="85" workbookViewId="0">
      <selection activeCell="B1" sqref="B1"/>
    </sheetView>
  </sheetViews>
  <sheetFormatPr baseColWidth="10" defaultRowHeight="14.4"/>
  <cols>
    <col min="1" max="1" width="4" bestFit="1" customWidth="1"/>
    <col min="3" max="3" width="41.5546875" customWidth="1"/>
  </cols>
  <sheetData>
    <row r="1" spans="1:13">
      <c r="A1" s="24" t="s">
        <v>406</v>
      </c>
      <c r="B1" s="24" t="s">
        <v>552</v>
      </c>
      <c r="C1" s="24" t="s">
        <v>553</v>
      </c>
      <c r="D1" s="24" t="s">
        <v>554</v>
      </c>
      <c r="E1" s="24" t="s">
        <v>238</v>
      </c>
      <c r="F1" s="24" t="s">
        <v>409</v>
      </c>
      <c r="G1" s="24" t="s">
        <v>410</v>
      </c>
      <c r="H1" s="24" t="s">
        <v>555</v>
      </c>
      <c r="I1" s="24" t="s">
        <v>556</v>
      </c>
      <c r="J1" s="125" t="s">
        <v>1823</v>
      </c>
      <c r="K1" s="125" t="s">
        <v>1824</v>
      </c>
      <c r="L1" s="125" t="s">
        <v>1825</v>
      </c>
      <c r="M1" s="125" t="s">
        <v>242</v>
      </c>
    </row>
    <row r="2" spans="1:13">
      <c r="A2" s="25">
        <v>1</v>
      </c>
      <c r="B2" s="25" t="s">
        <v>1568</v>
      </c>
      <c r="C2" s="25" t="s">
        <v>557</v>
      </c>
      <c r="D2" s="25" t="s">
        <v>558</v>
      </c>
      <c r="E2" s="25" t="s">
        <v>427</v>
      </c>
    </row>
    <row r="3" spans="1:13">
      <c r="A3" s="26">
        <v>2</v>
      </c>
      <c r="B3" s="26" t="s">
        <v>0</v>
      </c>
      <c r="C3" s="26" t="s">
        <v>119</v>
      </c>
      <c r="D3" s="26" t="s">
        <v>559</v>
      </c>
      <c r="E3" s="26" t="s">
        <v>243</v>
      </c>
    </row>
    <row r="4" spans="1:13">
      <c r="A4" s="26">
        <v>3</v>
      </c>
      <c r="B4" s="26" t="s">
        <v>5</v>
      </c>
      <c r="C4" s="26" t="s">
        <v>560</v>
      </c>
      <c r="D4" s="26" t="s">
        <v>559</v>
      </c>
      <c r="E4" s="26" t="s">
        <v>243</v>
      </c>
    </row>
    <row r="5" spans="1:13">
      <c r="A5" s="26">
        <v>4</v>
      </c>
      <c r="B5" s="26" t="s">
        <v>83</v>
      </c>
      <c r="C5" s="26" t="s">
        <v>561</v>
      </c>
      <c r="D5" s="26" t="s">
        <v>559</v>
      </c>
      <c r="E5" s="26" t="s">
        <v>243</v>
      </c>
      <c r="G5" s="141"/>
    </row>
    <row r="6" spans="1:13">
      <c r="A6" s="26">
        <v>5</v>
      </c>
      <c r="B6" s="26" t="s">
        <v>81</v>
      </c>
      <c r="C6" s="26" t="s">
        <v>84</v>
      </c>
      <c r="D6" s="26" t="s">
        <v>559</v>
      </c>
      <c r="E6" s="26" t="s">
        <v>243</v>
      </c>
      <c r="G6" s="141"/>
    </row>
    <row r="7" spans="1:13">
      <c r="A7">
        <v>6</v>
      </c>
      <c r="B7" t="s">
        <v>1373</v>
      </c>
      <c r="C7" t="s">
        <v>1426</v>
      </c>
      <c r="D7" t="s">
        <v>559</v>
      </c>
      <c r="E7" t="s">
        <v>243</v>
      </c>
    </row>
    <row r="8" spans="1:13">
      <c r="A8" s="30">
        <v>8</v>
      </c>
      <c r="B8" s="30" t="s">
        <v>66</v>
      </c>
      <c r="C8" s="30" t="s">
        <v>567</v>
      </c>
      <c r="D8" s="30" t="s">
        <v>559</v>
      </c>
      <c r="E8" s="30" t="s">
        <v>243</v>
      </c>
    </row>
    <row r="9" spans="1:13">
      <c r="A9" s="28">
        <v>9</v>
      </c>
      <c r="B9" s="13" t="s">
        <v>288</v>
      </c>
      <c r="C9" s="28" t="s">
        <v>1900</v>
      </c>
      <c r="D9" s="27" t="s">
        <v>559</v>
      </c>
      <c r="E9" s="27" t="s">
        <v>243</v>
      </c>
      <c r="G9" s="138"/>
    </row>
    <row r="10" spans="1:13">
      <c r="A10" s="28">
        <v>11</v>
      </c>
      <c r="B10" s="142" t="s">
        <v>249</v>
      </c>
      <c r="C10" s="28" t="s">
        <v>562</v>
      </c>
      <c r="D10" s="27" t="s">
        <v>559</v>
      </c>
      <c r="E10" s="27" t="s">
        <v>243</v>
      </c>
    </row>
    <row r="11" spans="1:13">
      <c r="A11" s="28">
        <v>14</v>
      </c>
      <c r="B11" s="13" t="s">
        <v>24</v>
      </c>
      <c r="C11" s="28" t="s">
        <v>563</v>
      </c>
      <c r="D11" s="27" t="s">
        <v>559</v>
      </c>
      <c r="E11" s="27" t="s">
        <v>243</v>
      </c>
    </row>
    <row r="12" spans="1:13">
      <c r="A12" s="28">
        <v>19</v>
      </c>
      <c r="B12" s="13" t="s">
        <v>323</v>
      </c>
      <c r="C12" s="28" t="s">
        <v>564</v>
      </c>
      <c r="D12" s="27" t="s">
        <v>559</v>
      </c>
      <c r="E12" s="27" t="s">
        <v>243</v>
      </c>
    </row>
    <row r="13" spans="1:13">
      <c r="A13" s="28">
        <v>29</v>
      </c>
      <c r="B13" s="13" t="s">
        <v>362</v>
      </c>
      <c r="C13" s="28" t="s">
        <v>565</v>
      </c>
      <c r="D13" s="27" t="s">
        <v>559</v>
      </c>
      <c r="E13" s="27" t="s">
        <v>243</v>
      </c>
    </row>
    <row r="14" spans="1:13" s="9" customFormat="1">
      <c r="A14" s="37">
        <v>31</v>
      </c>
      <c r="B14" s="13" t="s">
        <v>336</v>
      </c>
      <c r="C14" s="37" t="s">
        <v>637</v>
      </c>
      <c r="D14" s="37" t="s">
        <v>559</v>
      </c>
      <c r="E14" s="37" t="s">
        <v>243</v>
      </c>
      <c r="G14"/>
    </row>
    <row r="15" spans="1:13" s="9" customFormat="1">
      <c r="A15" s="9">
        <v>37</v>
      </c>
      <c r="B15" s="9" t="s">
        <v>1073</v>
      </c>
      <c r="C15" s="9" t="s">
        <v>1074</v>
      </c>
      <c r="D15" s="9" t="s">
        <v>1075</v>
      </c>
      <c r="E15" s="9" t="s">
        <v>427</v>
      </c>
      <c r="G15"/>
      <c r="I15" s="9" t="s">
        <v>1168</v>
      </c>
    </row>
    <row r="16" spans="1:13">
      <c r="A16">
        <v>35</v>
      </c>
      <c r="B16" t="s">
        <v>1076</v>
      </c>
      <c r="C16" t="s">
        <v>1077</v>
      </c>
      <c r="D16" t="s">
        <v>1075</v>
      </c>
      <c r="E16" t="s">
        <v>427</v>
      </c>
      <c r="I16" t="s">
        <v>1169</v>
      </c>
    </row>
    <row r="17" spans="1:9">
      <c r="A17" s="31">
        <v>41</v>
      </c>
      <c r="B17" s="13" t="s">
        <v>63</v>
      </c>
      <c r="C17" s="31" t="s">
        <v>572</v>
      </c>
      <c r="D17" s="29" t="s">
        <v>559</v>
      </c>
      <c r="E17" s="29" t="s">
        <v>243</v>
      </c>
      <c r="G17" s="138"/>
    </row>
    <row r="18" spans="1:9">
      <c r="A18" s="28">
        <v>44</v>
      </c>
      <c r="B18" s="13" t="s">
        <v>382</v>
      </c>
      <c r="C18" s="31" t="s">
        <v>527</v>
      </c>
      <c r="D18" s="30" t="s">
        <v>559</v>
      </c>
      <c r="E18" s="30" t="s">
        <v>243</v>
      </c>
      <c r="G18" s="138"/>
    </row>
    <row r="19" spans="1:9">
      <c r="A19" s="9">
        <v>49</v>
      </c>
      <c r="B19" s="9" t="s">
        <v>1372</v>
      </c>
      <c r="C19" s="9" t="s">
        <v>1528</v>
      </c>
      <c r="D19" s="9" t="s">
        <v>559</v>
      </c>
      <c r="E19" s="9" t="s">
        <v>243</v>
      </c>
    </row>
    <row r="20" spans="1:9">
      <c r="A20" s="31">
        <v>100</v>
      </c>
      <c r="B20" s="13" t="s">
        <v>363</v>
      </c>
      <c r="C20" s="31" t="s">
        <v>566</v>
      </c>
      <c r="D20" s="30" t="s">
        <v>559</v>
      </c>
      <c r="E20" s="31" t="s">
        <v>427</v>
      </c>
    </row>
    <row r="21" spans="1:9">
      <c r="A21" s="31">
        <v>101</v>
      </c>
      <c r="B21" s="142" t="s">
        <v>124</v>
      </c>
      <c r="C21" s="31" t="s">
        <v>573</v>
      </c>
      <c r="D21" s="30" t="s">
        <v>559</v>
      </c>
      <c r="E21" s="31" t="s">
        <v>427</v>
      </c>
      <c r="G21" s="138"/>
    </row>
    <row r="22" spans="1:9">
      <c r="A22" s="31">
        <v>102</v>
      </c>
      <c r="B22" s="13" t="s">
        <v>177</v>
      </c>
      <c r="C22" s="31" t="s">
        <v>176</v>
      </c>
      <c r="D22" s="30" t="s">
        <v>559</v>
      </c>
      <c r="E22" s="31" t="s">
        <v>427</v>
      </c>
    </row>
    <row r="23" spans="1:9">
      <c r="A23" s="37">
        <v>103</v>
      </c>
      <c r="B23" s="13" t="s">
        <v>1103</v>
      </c>
      <c r="C23" s="37" t="s">
        <v>1104</v>
      </c>
      <c r="D23" s="36" t="s">
        <v>559</v>
      </c>
      <c r="E23" s="37" t="s">
        <v>427</v>
      </c>
    </row>
    <row r="24" spans="1:9">
      <c r="A24" s="37">
        <v>104</v>
      </c>
      <c r="B24" s="13" t="s">
        <v>1669</v>
      </c>
      <c r="C24" s="37" t="s">
        <v>1670</v>
      </c>
      <c r="D24" s="36" t="s">
        <v>559</v>
      </c>
      <c r="E24" s="37" t="s">
        <v>427</v>
      </c>
    </row>
    <row r="25" spans="1:9" s="134" customFormat="1">
      <c r="A25" s="137">
        <v>150</v>
      </c>
      <c r="B25" s="135" t="s">
        <v>1953</v>
      </c>
      <c r="C25" s="137" t="s">
        <v>1954</v>
      </c>
      <c r="D25" s="136" t="s">
        <v>559</v>
      </c>
      <c r="E25" s="137" t="s">
        <v>427</v>
      </c>
      <c r="F25"/>
    </row>
    <row r="26" spans="1:9" s="134" customFormat="1">
      <c r="A26" s="137">
        <v>151</v>
      </c>
      <c r="B26" s="135" t="s">
        <v>1955</v>
      </c>
      <c r="C26" s="137" t="s">
        <v>1956</v>
      </c>
      <c r="D26" s="136" t="s">
        <v>559</v>
      </c>
      <c r="E26" s="137" t="s">
        <v>427</v>
      </c>
      <c r="F26"/>
      <c r="G26"/>
    </row>
    <row r="27" spans="1:9" s="134" customFormat="1">
      <c r="A27" s="137">
        <v>152</v>
      </c>
      <c r="B27" s="135" t="s">
        <v>1957</v>
      </c>
      <c r="C27" s="137" t="s">
        <v>1958</v>
      </c>
      <c r="D27" s="136" t="s">
        <v>559</v>
      </c>
      <c r="E27" s="137" t="s">
        <v>427</v>
      </c>
      <c r="G27"/>
    </row>
    <row r="28" spans="1:9">
      <c r="A28" s="137">
        <v>153</v>
      </c>
      <c r="B28" s="142" t="s">
        <v>2471</v>
      </c>
      <c r="C28" s="137" t="s">
        <v>2479</v>
      </c>
      <c r="D28" s="138" t="s">
        <v>1075</v>
      </c>
      <c r="E28" s="138" t="s">
        <v>427</v>
      </c>
      <c r="F28" s="138"/>
      <c r="G28" s="138"/>
      <c r="H28" s="138"/>
      <c r="I28" s="138" t="s">
        <v>1169</v>
      </c>
    </row>
    <row r="29" spans="1:9">
      <c r="A29" s="137">
        <v>154</v>
      </c>
      <c r="B29" s="142" t="s">
        <v>2512</v>
      </c>
      <c r="C29" s="137" t="s">
        <v>2514</v>
      </c>
      <c r="D29" s="137" t="s">
        <v>559</v>
      </c>
      <c r="E29" s="137" t="s">
        <v>427</v>
      </c>
      <c r="F29" s="141"/>
      <c r="G29" s="141"/>
      <c r="H29" s="141"/>
      <c r="I29" s="141"/>
    </row>
    <row r="30" spans="1:9">
      <c r="A30" s="137">
        <v>155</v>
      </c>
      <c r="B30" s="142" t="s">
        <v>334</v>
      </c>
      <c r="C30" s="137" t="s">
        <v>2605</v>
      </c>
      <c r="D30" s="137" t="s">
        <v>559</v>
      </c>
      <c r="E30" s="137" t="s">
        <v>427</v>
      </c>
    </row>
    <row r="31" spans="1:9">
      <c r="A31" s="137">
        <v>156</v>
      </c>
      <c r="B31" s="142" t="s">
        <v>2682</v>
      </c>
      <c r="C31" s="137" t="s">
        <v>2684</v>
      </c>
      <c r="D31" s="137" t="s">
        <v>559</v>
      </c>
      <c r="E31" s="137" t="s">
        <v>427</v>
      </c>
    </row>
    <row r="32" spans="1:9">
      <c r="A32" s="295">
        <v>30</v>
      </c>
      <c r="B32" s="296" t="s">
        <v>2795</v>
      </c>
      <c r="C32" s="295" t="s">
        <v>2820</v>
      </c>
      <c r="D32" s="295" t="s">
        <v>559</v>
      </c>
      <c r="E32" s="295" t="s">
        <v>243</v>
      </c>
    </row>
    <row r="33" spans="1:5">
      <c r="A33" s="295">
        <v>43</v>
      </c>
      <c r="B33" s="296" t="s">
        <v>2798</v>
      </c>
      <c r="C33" s="281" t="s">
        <v>2799</v>
      </c>
      <c r="D33" s="295" t="s">
        <v>559</v>
      </c>
      <c r="E33" s="295" t="s">
        <v>243</v>
      </c>
    </row>
    <row r="34" spans="1:5">
      <c r="A34" s="295">
        <v>16</v>
      </c>
      <c r="B34" s="296" t="s">
        <v>2825</v>
      </c>
      <c r="C34" s="281" t="s">
        <v>2854</v>
      </c>
      <c r="D34" s="295" t="s">
        <v>559</v>
      </c>
      <c r="E34" s="295" t="s">
        <v>243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FF00"/>
    <pageSetUpPr fitToPage="1"/>
  </sheetPr>
  <dimension ref="A1:L76"/>
  <sheetViews>
    <sheetView zoomScale="90" zoomScaleNormal="90" workbookViewId="0">
      <pane ySplit="1" topLeftCell="A2" activePane="bottomLeft" state="frozenSplit"/>
      <selection activeCell="B1" sqref="B1"/>
      <selection pane="bottomLeft" activeCell="D43" sqref="D43"/>
    </sheetView>
  </sheetViews>
  <sheetFormatPr baseColWidth="10" defaultRowHeight="14.4"/>
  <cols>
    <col min="1" max="1" width="7.77734375" customWidth="1"/>
    <col min="2" max="2" width="7.88671875" customWidth="1"/>
    <col min="3" max="3" width="57.6640625" bestFit="1" customWidth="1"/>
    <col min="4" max="4" width="17.44140625" customWidth="1"/>
  </cols>
  <sheetData>
    <row r="1" spans="1:12">
      <c r="A1" s="32" t="s">
        <v>406</v>
      </c>
      <c r="B1" s="32" t="s">
        <v>568</v>
      </c>
      <c r="C1" s="32" t="s">
        <v>569</v>
      </c>
      <c r="D1" s="32" t="s">
        <v>570</v>
      </c>
      <c r="E1" s="32" t="s">
        <v>238</v>
      </c>
      <c r="F1" s="124" t="s">
        <v>1826</v>
      </c>
      <c r="G1" s="124" t="s">
        <v>409</v>
      </c>
      <c r="H1" s="124" t="s">
        <v>410</v>
      </c>
      <c r="I1" s="124" t="s">
        <v>1823</v>
      </c>
      <c r="J1" s="124" t="s">
        <v>1824</v>
      </c>
      <c r="K1" s="124" t="s">
        <v>1825</v>
      </c>
      <c r="L1" s="124" t="s">
        <v>1827</v>
      </c>
    </row>
    <row r="2" spans="1:12">
      <c r="A2">
        <v>533</v>
      </c>
      <c r="B2" s="13" t="s">
        <v>1740</v>
      </c>
      <c r="C2" s="13" t="s">
        <v>1872</v>
      </c>
      <c r="D2" s="13" t="s">
        <v>5</v>
      </c>
      <c r="E2" s="142" t="s">
        <v>427</v>
      </c>
    </row>
    <row r="3" spans="1:12">
      <c r="A3">
        <v>5</v>
      </c>
      <c r="B3" s="13" t="s">
        <v>23</v>
      </c>
      <c r="C3" s="13" t="s">
        <v>1086</v>
      </c>
      <c r="D3" s="13" t="s">
        <v>5</v>
      </c>
      <c r="E3" s="33" t="s">
        <v>243</v>
      </c>
    </row>
    <row r="4" spans="1:12">
      <c r="A4">
        <v>1</v>
      </c>
      <c r="B4" s="13" t="s">
        <v>0</v>
      </c>
      <c r="C4" s="13" t="s">
        <v>119</v>
      </c>
      <c r="D4" s="13" t="s">
        <v>0</v>
      </c>
      <c r="E4" s="33" t="s">
        <v>243</v>
      </c>
    </row>
    <row r="5" spans="1:12">
      <c r="A5">
        <v>57</v>
      </c>
      <c r="B5" s="13" t="s">
        <v>283</v>
      </c>
      <c r="C5" s="13" t="s">
        <v>402</v>
      </c>
      <c r="D5" s="13" t="s">
        <v>24</v>
      </c>
      <c r="E5" s="13" t="s">
        <v>243</v>
      </c>
    </row>
    <row r="6" spans="1:12">
      <c r="A6" s="138">
        <v>195</v>
      </c>
      <c r="B6" s="142" t="s">
        <v>62</v>
      </c>
      <c r="C6" s="142" t="s">
        <v>64</v>
      </c>
      <c r="D6" s="142" t="s">
        <v>63</v>
      </c>
      <c r="E6" s="142" t="s">
        <v>243</v>
      </c>
    </row>
    <row r="7" spans="1:12">
      <c r="A7">
        <v>528</v>
      </c>
      <c r="B7" s="13" t="s">
        <v>1107</v>
      </c>
      <c r="C7" s="138" t="s">
        <v>1110</v>
      </c>
      <c r="D7" s="13" t="s">
        <v>1103</v>
      </c>
      <c r="E7" s="13" t="s">
        <v>427</v>
      </c>
    </row>
    <row r="8" spans="1:12">
      <c r="A8">
        <v>509</v>
      </c>
      <c r="B8" s="13" t="s">
        <v>248</v>
      </c>
      <c r="C8" s="13" t="s">
        <v>571</v>
      </c>
      <c r="D8" s="13" t="s">
        <v>24</v>
      </c>
      <c r="E8" s="13" t="s">
        <v>427</v>
      </c>
    </row>
    <row r="9" spans="1:12">
      <c r="A9" s="138">
        <v>30</v>
      </c>
      <c r="B9" s="142" t="s">
        <v>1510</v>
      </c>
      <c r="C9" s="142" t="s">
        <v>1512</v>
      </c>
      <c r="D9" s="142" t="s">
        <v>66</v>
      </c>
      <c r="E9" s="142" t="s">
        <v>243</v>
      </c>
    </row>
    <row r="10" spans="1:12">
      <c r="A10">
        <v>603</v>
      </c>
      <c r="B10" s="13" t="s">
        <v>1963</v>
      </c>
      <c r="C10" s="13" t="s">
        <v>1966</v>
      </c>
      <c r="D10" s="13" t="s">
        <v>24</v>
      </c>
      <c r="E10" s="13" t="s">
        <v>427</v>
      </c>
    </row>
    <row r="11" spans="1:12">
      <c r="A11">
        <v>206</v>
      </c>
      <c r="B11" s="142" t="s">
        <v>382</v>
      </c>
      <c r="C11" s="13" t="s">
        <v>527</v>
      </c>
      <c r="D11" s="13" t="s">
        <v>382</v>
      </c>
      <c r="E11" s="13" t="s">
        <v>243</v>
      </c>
    </row>
    <row r="12" spans="1:12" s="138" customFormat="1">
      <c r="A12" s="138">
        <v>532</v>
      </c>
      <c r="B12" s="142" t="s">
        <v>1739</v>
      </c>
      <c r="C12" s="142" t="s">
        <v>1737</v>
      </c>
      <c r="D12" s="142" t="s">
        <v>5</v>
      </c>
      <c r="E12" s="142" t="s">
        <v>427</v>
      </c>
    </row>
    <row r="13" spans="1:12" s="138" customFormat="1">
      <c r="A13" s="138">
        <v>518</v>
      </c>
      <c r="B13" s="142" t="s">
        <v>641</v>
      </c>
      <c r="C13" s="19" t="s">
        <v>1529</v>
      </c>
      <c r="D13" s="142" t="s">
        <v>1372</v>
      </c>
      <c r="E13" s="142" t="s">
        <v>427</v>
      </c>
    </row>
    <row r="14" spans="1:12">
      <c r="A14" s="138">
        <v>501</v>
      </c>
      <c r="B14" s="13" t="s">
        <v>121</v>
      </c>
      <c r="C14" s="13" t="s">
        <v>1089</v>
      </c>
      <c r="D14" s="13" t="s">
        <v>5</v>
      </c>
      <c r="E14" s="13" t="s">
        <v>427</v>
      </c>
      <c r="F14" s="138"/>
      <c r="G14" s="138"/>
      <c r="H14" s="138"/>
      <c r="I14" s="138"/>
      <c r="J14" s="138"/>
      <c r="K14" s="138"/>
      <c r="L14" s="138"/>
    </row>
    <row r="15" spans="1:12">
      <c r="A15" s="141">
        <v>27</v>
      </c>
      <c r="B15" s="141" t="s">
        <v>1373</v>
      </c>
      <c r="C15" s="141" t="s">
        <v>1426</v>
      </c>
      <c r="D15" s="141" t="s">
        <v>1373</v>
      </c>
      <c r="E15" s="141" t="s">
        <v>243</v>
      </c>
    </row>
    <row r="16" spans="1:12">
      <c r="A16" s="138">
        <v>513</v>
      </c>
      <c r="B16" s="142" t="s">
        <v>360</v>
      </c>
      <c r="C16" s="142" t="s">
        <v>551</v>
      </c>
      <c r="D16" s="142" t="s">
        <v>362</v>
      </c>
      <c r="E16" s="142" t="s">
        <v>427</v>
      </c>
    </row>
    <row r="17" spans="1:5">
      <c r="A17">
        <v>506</v>
      </c>
      <c r="B17" s="13" t="s">
        <v>287</v>
      </c>
      <c r="C17" s="13" t="s">
        <v>1511</v>
      </c>
      <c r="D17" s="13" t="s">
        <v>66</v>
      </c>
      <c r="E17" s="13" t="s">
        <v>427</v>
      </c>
    </row>
    <row r="18" spans="1:5">
      <c r="A18">
        <v>514</v>
      </c>
      <c r="B18" s="13" t="s">
        <v>361</v>
      </c>
      <c r="C18" s="13" t="s">
        <v>381</v>
      </c>
      <c r="D18" s="13" t="s">
        <v>362</v>
      </c>
      <c r="E18" s="13" t="s">
        <v>427</v>
      </c>
    </row>
    <row r="19" spans="1:5">
      <c r="A19">
        <v>606</v>
      </c>
      <c r="B19" s="13" t="s">
        <v>1961</v>
      </c>
      <c r="C19" s="13" t="s">
        <v>1962</v>
      </c>
      <c r="D19" s="13" t="s">
        <v>5</v>
      </c>
      <c r="E19" s="13" t="s">
        <v>427</v>
      </c>
    </row>
    <row r="20" spans="1:5">
      <c r="A20">
        <v>604</v>
      </c>
      <c r="B20" s="13" t="s">
        <v>1964</v>
      </c>
      <c r="C20" s="13" t="s">
        <v>1967</v>
      </c>
      <c r="D20" s="13" t="s">
        <v>24</v>
      </c>
      <c r="E20" s="13" t="s">
        <v>427</v>
      </c>
    </row>
    <row r="21" spans="1:5">
      <c r="A21" s="138">
        <v>517</v>
      </c>
      <c r="B21" s="142" t="s">
        <v>227</v>
      </c>
      <c r="C21" s="20" t="s">
        <v>228</v>
      </c>
      <c r="D21" s="142" t="s">
        <v>1372</v>
      </c>
      <c r="E21" s="142" t="s">
        <v>427</v>
      </c>
    </row>
    <row r="22" spans="1:5">
      <c r="A22">
        <v>519</v>
      </c>
      <c r="B22" s="13" t="s">
        <v>640</v>
      </c>
      <c r="C22" s="82" t="s">
        <v>1530</v>
      </c>
      <c r="D22" s="13" t="s">
        <v>1372</v>
      </c>
      <c r="E22" s="13" t="s">
        <v>427</v>
      </c>
    </row>
    <row r="23" spans="1:5">
      <c r="A23">
        <v>600</v>
      </c>
      <c r="B23" s="13" t="s">
        <v>1969</v>
      </c>
      <c r="C23" s="138" t="s">
        <v>1972</v>
      </c>
      <c r="D23" s="13" t="s">
        <v>1953</v>
      </c>
      <c r="E23" s="13" t="s">
        <v>427</v>
      </c>
    </row>
    <row r="24" spans="1:5">
      <c r="A24">
        <v>521</v>
      </c>
      <c r="B24" s="13" t="s">
        <v>348</v>
      </c>
      <c r="C24" s="13" t="s">
        <v>301</v>
      </c>
      <c r="D24" s="13" t="s">
        <v>124</v>
      </c>
      <c r="E24" s="13" t="s">
        <v>427</v>
      </c>
    </row>
    <row r="25" spans="1:5">
      <c r="A25">
        <v>512</v>
      </c>
      <c r="B25" s="13" t="s">
        <v>1080</v>
      </c>
      <c r="C25" s="13" t="s">
        <v>1946</v>
      </c>
      <c r="D25" s="13" t="s">
        <v>24</v>
      </c>
      <c r="E25" s="13" t="s">
        <v>427</v>
      </c>
    </row>
    <row r="26" spans="1:5">
      <c r="A26">
        <v>526</v>
      </c>
      <c r="B26" s="13" t="s">
        <v>1079</v>
      </c>
      <c r="C26" s="138" t="s">
        <v>2451</v>
      </c>
      <c r="D26" s="13" t="s">
        <v>1076</v>
      </c>
      <c r="E26" s="13" t="s">
        <v>427</v>
      </c>
    </row>
    <row r="27" spans="1:5">
      <c r="A27">
        <v>38</v>
      </c>
      <c r="B27" s="13" t="s">
        <v>289</v>
      </c>
      <c r="C27" s="13" t="s">
        <v>1592</v>
      </c>
      <c r="D27" s="13" t="s">
        <v>288</v>
      </c>
      <c r="E27" s="13" t="s">
        <v>243</v>
      </c>
    </row>
    <row r="28" spans="1:5">
      <c r="A28">
        <v>536</v>
      </c>
      <c r="B28" s="13" t="s">
        <v>1821</v>
      </c>
      <c r="C28" s="138" t="s">
        <v>2452</v>
      </c>
      <c r="D28" s="13" t="s">
        <v>1076</v>
      </c>
      <c r="E28" s="13" t="s">
        <v>427</v>
      </c>
    </row>
    <row r="29" spans="1:5">
      <c r="A29">
        <v>90</v>
      </c>
      <c r="B29" s="13" t="s">
        <v>322</v>
      </c>
      <c r="C29" s="13" t="s">
        <v>1171</v>
      </c>
      <c r="D29" s="13" t="s">
        <v>323</v>
      </c>
      <c r="E29" s="13" t="s">
        <v>243</v>
      </c>
    </row>
    <row r="30" spans="1:5" s="138" customFormat="1">
      <c r="A30" s="138">
        <v>6</v>
      </c>
      <c r="B30" s="142" t="s">
        <v>24</v>
      </c>
      <c r="C30" s="142" t="s">
        <v>1087</v>
      </c>
      <c r="D30" s="142" t="s">
        <v>5</v>
      </c>
      <c r="E30" s="143" t="s">
        <v>243</v>
      </c>
    </row>
    <row r="31" spans="1:5" s="138" customFormat="1">
      <c r="A31" s="138">
        <v>537</v>
      </c>
      <c r="B31" s="142" t="s">
        <v>1861</v>
      </c>
      <c r="C31" s="142" t="s">
        <v>1859</v>
      </c>
      <c r="D31" s="142" t="s">
        <v>24</v>
      </c>
      <c r="E31" s="142" t="s">
        <v>427</v>
      </c>
    </row>
    <row r="32" spans="1:5" s="138" customFormat="1">
      <c r="A32" s="138">
        <v>527</v>
      </c>
      <c r="B32" s="142" t="s">
        <v>1108</v>
      </c>
      <c r="C32" s="138" t="s">
        <v>1109</v>
      </c>
      <c r="D32" s="142" t="s">
        <v>1103</v>
      </c>
      <c r="E32" s="142" t="s">
        <v>427</v>
      </c>
    </row>
    <row r="33" spans="1:12">
      <c r="A33">
        <v>529</v>
      </c>
      <c r="B33" s="13" t="s">
        <v>1106</v>
      </c>
      <c r="C33" s="138" t="s">
        <v>1533</v>
      </c>
      <c r="D33" s="13" t="s">
        <v>1103</v>
      </c>
      <c r="E33" s="13" t="s">
        <v>427</v>
      </c>
    </row>
    <row r="34" spans="1:12">
      <c r="A34">
        <v>177</v>
      </c>
      <c r="B34" s="142" t="s">
        <v>1944</v>
      </c>
      <c r="C34" s="138" t="s">
        <v>1597</v>
      </c>
      <c r="D34" s="13" t="s">
        <v>1076</v>
      </c>
      <c r="E34" s="13" t="s">
        <v>243</v>
      </c>
    </row>
    <row r="35" spans="1:12" s="138" customFormat="1">
      <c r="A35" s="138">
        <v>520</v>
      </c>
      <c r="B35" s="142" t="s">
        <v>363</v>
      </c>
      <c r="C35" s="142" t="s">
        <v>364</v>
      </c>
      <c r="D35" s="142" t="s">
        <v>363</v>
      </c>
      <c r="E35" s="142" t="s">
        <v>427</v>
      </c>
    </row>
    <row r="36" spans="1:12" s="9" customFormat="1">
      <c r="A36" s="138">
        <v>601</v>
      </c>
      <c r="B36" s="13" t="s">
        <v>1970</v>
      </c>
      <c r="C36" s="138" t="s">
        <v>1973</v>
      </c>
      <c r="D36" s="13" t="s">
        <v>1955</v>
      </c>
      <c r="E36" s="13" t="s">
        <v>427</v>
      </c>
      <c r="F36" s="138"/>
      <c r="G36" s="138"/>
      <c r="H36" s="138"/>
      <c r="I36" s="138"/>
      <c r="J36" s="138"/>
      <c r="K36" s="138"/>
      <c r="L36" s="138"/>
    </row>
    <row r="37" spans="1:12">
      <c r="A37" s="138">
        <v>530</v>
      </c>
      <c r="B37" s="13" t="s">
        <v>1671</v>
      </c>
      <c r="C37" s="138" t="s">
        <v>1672</v>
      </c>
      <c r="D37" s="13" t="s">
        <v>1669</v>
      </c>
      <c r="E37" s="13" t="s">
        <v>427</v>
      </c>
    </row>
    <row r="38" spans="1:12">
      <c r="A38">
        <v>523</v>
      </c>
      <c r="B38" s="13" t="s">
        <v>349</v>
      </c>
      <c r="C38" s="13" t="s">
        <v>353</v>
      </c>
      <c r="D38" s="13" t="s">
        <v>124</v>
      </c>
      <c r="E38" s="13" t="s">
        <v>427</v>
      </c>
    </row>
    <row r="39" spans="1:12">
      <c r="A39">
        <v>540</v>
      </c>
      <c r="B39" s="13" t="s">
        <v>2552</v>
      </c>
      <c r="C39" s="13" t="s">
        <v>2553</v>
      </c>
      <c r="D39" s="13" t="s">
        <v>124</v>
      </c>
      <c r="E39" s="13" t="s">
        <v>427</v>
      </c>
    </row>
    <row r="40" spans="1:12">
      <c r="A40" s="138">
        <v>522</v>
      </c>
      <c r="B40" s="13" t="s">
        <v>302</v>
      </c>
      <c r="C40" s="13" t="s">
        <v>1159</v>
      </c>
      <c r="D40" s="13" t="s">
        <v>124</v>
      </c>
      <c r="E40" s="13" t="s">
        <v>427</v>
      </c>
    </row>
    <row r="41" spans="1:12">
      <c r="A41" s="141">
        <v>515</v>
      </c>
      <c r="B41" s="142" t="s">
        <v>334</v>
      </c>
      <c r="C41" s="142" t="s">
        <v>1913</v>
      </c>
      <c r="D41" s="142" t="s">
        <v>336</v>
      </c>
      <c r="E41" s="142" t="s">
        <v>427</v>
      </c>
    </row>
    <row r="42" spans="1:12">
      <c r="A42" s="146">
        <v>40</v>
      </c>
      <c r="B42" s="146" t="s">
        <v>1591</v>
      </c>
      <c r="C42" s="146" t="s">
        <v>1901</v>
      </c>
      <c r="D42" s="146" t="s">
        <v>288</v>
      </c>
      <c r="E42" s="146" t="s">
        <v>243</v>
      </c>
    </row>
    <row r="43" spans="1:12">
      <c r="A43">
        <v>516</v>
      </c>
      <c r="B43" s="13" t="s">
        <v>124</v>
      </c>
      <c r="C43" s="142" t="s">
        <v>80</v>
      </c>
      <c r="D43" s="13" t="s">
        <v>1372</v>
      </c>
      <c r="E43" s="13" t="s">
        <v>427</v>
      </c>
    </row>
    <row r="44" spans="1:12">
      <c r="A44">
        <v>602</v>
      </c>
      <c r="B44" s="13" t="s">
        <v>1971</v>
      </c>
      <c r="C44" s="138" t="s">
        <v>1974</v>
      </c>
      <c r="D44" s="13" t="s">
        <v>1957</v>
      </c>
      <c r="E44" s="13" t="s">
        <v>427</v>
      </c>
    </row>
    <row r="45" spans="1:12">
      <c r="A45">
        <v>524</v>
      </c>
      <c r="B45" s="13" t="s">
        <v>151</v>
      </c>
      <c r="C45" s="142" t="s">
        <v>176</v>
      </c>
      <c r="D45" s="13" t="s">
        <v>177</v>
      </c>
      <c r="E45" s="13" t="s">
        <v>427</v>
      </c>
    </row>
    <row r="46" spans="1:12">
      <c r="A46">
        <v>502</v>
      </c>
      <c r="B46" s="13" t="s">
        <v>122</v>
      </c>
      <c r="C46" s="142" t="s">
        <v>1090</v>
      </c>
      <c r="D46" s="13" t="s">
        <v>5</v>
      </c>
      <c r="E46" s="13" t="s">
        <v>427</v>
      </c>
    </row>
    <row r="47" spans="1:12">
      <c r="A47">
        <v>500</v>
      </c>
      <c r="B47" s="13" t="s">
        <v>120</v>
      </c>
      <c r="C47" s="13" t="s">
        <v>1088</v>
      </c>
      <c r="D47" s="13" t="s">
        <v>5</v>
      </c>
      <c r="E47" s="13" t="s">
        <v>427</v>
      </c>
    </row>
    <row r="48" spans="1:12">
      <c r="A48">
        <v>531</v>
      </c>
      <c r="B48" s="13" t="s">
        <v>1738</v>
      </c>
      <c r="C48" s="13" t="s">
        <v>1736</v>
      </c>
      <c r="D48" s="13" t="s">
        <v>5</v>
      </c>
      <c r="E48" s="13" t="s">
        <v>427</v>
      </c>
    </row>
    <row r="49" spans="1:12">
      <c r="A49">
        <v>605</v>
      </c>
      <c r="B49" s="13" t="s">
        <v>1959</v>
      </c>
      <c r="C49" s="142" t="s">
        <v>1960</v>
      </c>
      <c r="D49" s="13" t="s">
        <v>5</v>
      </c>
      <c r="E49" s="13" t="s">
        <v>427</v>
      </c>
    </row>
    <row r="50" spans="1:12">
      <c r="A50">
        <v>63</v>
      </c>
      <c r="B50" s="142" t="s">
        <v>574</v>
      </c>
      <c r="C50" s="142" t="s">
        <v>335</v>
      </c>
      <c r="D50" s="13" t="s">
        <v>24</v>
      </c>
      <c r="E50" s="13" t="s">
        <v>243</v>
      </c>
    </row>
    <row r="51" spans="1:12">
      <c r="A51" s="138">
        <v>507</v>
      </c>
      <c r="B51" s="13" t="s">
        <v>336</v>
      </c>
      <c r="C51" s="142" t="s">
        <v>1515</v>
      </c>
      <c r="D51" s="13" t="s">
        <v>66</v>
      </c>
      <c r="E51" s="13" t="s">
        <v>427</v>
      </c>
      <c r="F51" s="138"/>
      <c r="G51" s="138"/>
      <c r="H51" s="138"/>
      <c r="I51" s="138"/>
      <c r="J51" s="138"/>
      <c r="K51" s="138"/>
      <c r="L51" s="138"/>
    </row>
    <row r="52" spans="1:12">
      <c r="A52" s="141">
        <v>123</v>
      </c>
      <c r="B52" s="13" t="s">
        <v>337</v>
      </c>
      <c r="C52" s="142" t="s">
        <v>1538</v>
      </c>
      <c r="D52" s="13" t="s">
        <v>336</v>
      </c>
      <c r="E52" s="13" t="s">
        <v>243</v>
      </c>
      <c r="F52" s="141"/>
      <c r="G52" s="141"/>
      <c r="H52" s="141"/>
      <c r="I52" s="141"/>
      <c r="J52" s="141"/>
      <c r="K52" s="141"/>
      <c r="L52" s="141"/>
    </row>
    <row r="53" spans="1:12">
      <c r="A53">
        <v>607</v>
      </c>
      <c r="B53" s="13" t="s">
        <v>1965</v>
      </c>
      <c r="C53" s="142" t="s">
        <v>1968</v>
      </c>
      <c r="D53" s="13" t="s">
        <v>24</v>
      </c>
      <c r="E53" s="13" t="s">
        <v>427</v>
      </c>
    </row>
    <row r="54" spans="1:12" s="138" customFormat="1">
      <c r="A54" s="138">
        <v>504</v>
      </c>
      <c r="B54" s="142" t="s">
        <v>123</v>
      </c>
      <c r="C54" s="142" t="s">
        <v>1091</v>
      </c>
      <c r="D54" s="142" t="s">
        <v>5</v>
      </c>
      <c r="E54" s="142" t="s">
        <v>427</v>
      </c>
    </row>
    <row r="55" spans="1:12">
      <c r="A55">
        <v>508</v>
      </c>
      <c r="B55" s="13" t="s">
        <v>66</v>
      </c>
      <c r="C55" s="142" t="s">
        <v>575</v>
      </c>
      <c r="D55" s="13" t="s">
        <v>24</v>
      </c>
      <c r="E55" s="13" t="s">
        <v>427</v>
      </c>
    </row>
    <row r="56" spans="1:12">
      <c r="A56">
        <v>510</v>
      </c>
      <c r="B56" s="13" t="s">
        <v>186</v>
      </c>
      <c r="C56" s="142" t="s">
        <v>1081</v>
      </c>
      <c r="D56" s="13" t="s">
        <v>24</v>
      </c>
      <c r="E56" s="13" t="s">
        <v>427</v>
      </c>
    </row>
    <row r="57" spans="1:12">
      <c r="A57">
        <v>505</v>
      </c>
      <c r="B57" s="13" t="s">
        <v>299</v>
      </c>
      <c r="C57" s="142" t="s">
        <v>576</v>
      </c>
      <c r="D57" s="13" t="s">
        <v>81</v>
      </c>
      <c r="E57" s="13" t="s">
        <v>427</v>
      </c>
    </row>
    <row r="58" spans="1:12">
      <c r="A58">
        <v>61</v>
      </c>
      <c r="B58" s="13" t="s">
        <v>328</v>
      </c>
      <c r="C58" s="142" t="s">
        <v>1860</v>
      </c>
      <c r="D58" s="13" t="s">
        <v>24</v>
      </c>
      <c r="E58" s="13" t="s">
        <v>243</v>
      </c>
    </row>
    <row r="59" spans="1:12">
      <c r="A59">
        <v>13</v>
      </c>
      <c r="B59" s="13" t="s">
        <v>82</v>
      </c>
      <c r="C59" s="142" t="s">
        <v>84</v>
      </c>
      <c r="D59" s="13" t="s">
        <v>83</v>
      </c>
      <c r="E59" s="13" t="s">
        <v>243</v>
      </c>
    </row>
    <row r="60" spans="1:12">
      <c r="A60">
        <v>534</v>
      </c>
      <c r="B60" s="142" t="s">
        <v>1741</v>
      </c>
      <c r="C60" s="138" t="s">
        <v>1742</v>
      </c>
      <c r="D60" s="142" t="s">
        <v>1073</v>
      </c>
      <c r="E60" s="142" t="s">
        <v>427</v>
      </c>
    </row>
    <row r="61" spans="1:12">
      <c r="A61">
        <v>535</v>
      </c>
      <c r="B61" s="142" t="s">
        <v>1762</v>
      </c>
      <c r="C61" s="138" t="s">
        <v>1761</v>
      </c>
      <c r="D61" s="142" t="s">
        <v>1073</v>
      </c>
      <c r="E61" s="142" t="s">
        <v>427</v>
      </c>
    </row>
    <row r="62" spans="1:12">
      <c r="A62">
        <v>525</v>
      </c>
      <c r="B62" s="142" t="s">
        <v>1078</v>
      </c>
      <c r="C62" s="138" t="s">
        <v>1149</v>
      </c>
      <c r="D62" s="142" t="s">
        <v>1073</v>
      </c>
      <c r="E62" s="142" t="s">
        <v>427</v>
      </c>
    </row>
    <row r="63" spans="1:12">
      <c r="A63">
        <v>900</v>
      </c>
      <c r="B63" s="142" t="s">
        <v>2473</v>
      </c>
      <c r="C63" t="s">
        <v>2472</v>
      </c>
      <c r="D63" s="142" t="s">
        <v>2471</v>
      </c>
      <c r="E63" s="142" t="s">
        <v>427</v>
      </c>
    </row>
    <row r="64" spans="1:12">
      <c r="A64">
        <v>901</v>
      </c>
      <c r="B64" s="142" t="s">
        <v>2474</v>
      </c>
      <c r="C64" s="138" t="s">
        <v>2476</v>
      </c>
      <c r="D64" s="142" t="s">
        <v>2471</v>
      </c>
      <c r="E64" s="142" t="s">
        <v>427</v>
      </c>
    </row>
    <row r="65" spans="1:6">
      <c r="A65">
        <v>902</v>
      </c>
      <c r="B65" s="142" t="s">
        <v>2475</v>
      </c>
      <c r="C65" s="138" t="s">
        <v>2477</v>
      </c>
      <c r="D65" s="142" t="s">
        <v>2471</v>
      </c>
      <c r="E65" s="142" t="s">
        <v>427</v>
      </c>
    </row>
    <row r="66" spans="1:6">
      <c r="A66">
        <v>903</v>
      </c>
      <c r="B66" s="142" t="s">
        <v>2471</v>
      </c>
      <c r="C66" s="138" t="s">
        <v>2478</v>
      </c>
      <c r="D66" s="142" t="s">
        <v>2471</v>
      </c>
      <c r="E66" s="142" t="s">
        <v>427</v>
      </c>
    </row>
    <row r="67" spans="1:6" s="138" customFormat="1">
      <c r="A67" s="138">
        <v>608</v>
      </c>
      <c r="B67" s="142" t="s">
        <v>2708</v>
      </c>
      <c r="C67" s="142" t="s">
        <v>2707</v>
      </c>
      <c r="D67" s="142" t="s">
        <v>362</v>
      </c>
      <c r="E67" s="142" t="s">
        <v>427</v>
      </c>
    </row>
    <row r="68" spans="1:6">
      <c r="A68" s="138">
        <v>609</v>
      </c>
      <c r="B68" s="142" t="s">
        <v>2603</v>
      </c>
      <c r="C68" s="142" t="s">
        <v>2604</v>
      </c>
      <c r="D68" s="142" t="s">
        <v>334</v>
      </c>
      <c r="E68" s="142" t="s">
        <v>427</v>
      </c>
    </row>
    <row r="69" spans="1:6">
      <c r="A69" s="138">
        <v>610</v>
      </c>
      <c r="B69" s="142" t="s">
        <v>2608</v>
      </c>
      <c r="C69" s="142" t="s">
        <v>2683</v>
      </c>
      <c r="D69" s="142" t="s">
        <v>2682</v>
      </c>
      <c r="E69" s="142" t="s">
        <v>427</v>
      </c>
    </row>
    <row r="70" spans="1:6">
      <c r="A70" s="281">
        <v>203</v>
      </c>
      <c r="B70" s="281" t="s">
        <v>2798</v>
      </c>
      <c r="C70" s="281" t="s">
        <v>2799</v>
      </c>
      <c r="D70" s="281" t="s">
        <v>2798</v>
      </c>
      <c r="E70" s="281" t="s">
        <v>243</v>
      </c>
      <c r="F70" s="258"/>
    </row>
    <row r="71" spans="1:6">
      <c r="A71" s="281">
        <v>116</v>
      </c>
      <c r="B71" s="281" t="s">
        <v>2795</v>
      </c>
      <c r="C71" s="281" t="s">
        <v>2820</v>
      </c>
      <c r="D71" s="281" t="s">
        <v>2795</v>
      </c>
      <c r="E71" s="281" t="s">
        <v>243</v>
      </c>
    </row>
    <row r="72" spans="1:6">
      <c r="A72" s="281">
        <v>26</v>
      </c>
      <c r="B72" s="281" t="s">
        <v>2796</v>
      </c>
      <c r="C72" s="281" t="s">
        <v>2821</v>
      </c>
      <c r="D72" s="281" t="s">
        <v>81</v>
      </c>
      <c r="E72" s="281" t="s">
        <v>243</v>
      </c>
    </row>
    <row r="73" spans="1:6">
      <c r="A73" s="281">
        <v>121</v>
      </c>
      <c r="B73" s="281" t="s">
        <v>2797</v>
      </c>
      <c r="C73" s="281" t="s">
        <v>2852</v>
      </c>
      <c r="D73" s="281" t="s">
        <v>2795</v>
      </c>
      <c r="E73" s="281" t="s">
        <v>243</v>
      </c>
    </row>
    <row r="74" spans="1:6">
      <c r="A74" s="281">
        <v>252</v>
      </c>
      <c r="B74" s="281" t="s">
        <v>2824</v>
      </c>
      <c r="C74" s="281" t="s">
        <v>2828</v>
      </c>
      <c r="D74" s="281" t="s">
        <v>2825</v>
      </c>
      <c r="E74" s="281" t="s">
        <v>243</v>
      </c>
    </row>
    <row r="75" spans="1:6">
      <c r="A75" s="281">
        <v>46</v>
      </c>
      <c r="B75" s="281" t="s">
        <v>1965</v>
      </c>
      <c r="C75" s="281" t="s">
        <v>2851</v>
      </c>
      <c r="D75" s="281" t="s">
        <v>249</v>
      </c>
      <c r="E75" s="281" t="s">
        <v>243</v>
      </c>
    </row>
    <row r="76" spans="1:6">
      <c r="A76" s="141"/>
      <c r="B76" s="141"/>
      <c r="C76" s="141"/>
      <c r="D76" s="141"/>
      <c r="E76" s="141"/>
    </row>
  </sheetData>
  <autoFilter ref="A1:L75">
    <sortState ref="A2:L66">
      <sortCondition ref="B1:B66"/>
    </sortState>
  </autoFilter>
  <conditionalFormatting sqref="B71">
    <cfRule type="duplicateValues" dxfId="6" priority="6"/>
  </conditionalFormatting>
  <conditionalFormatting sqref="B72">
    <cfRule type="duplicateValues" dxfId="5" priority="5"/>
  </conditionalFormatting>
  <conditionalFormatting sqref="B73">
    <cfRule type="duplicateValues" dxfId="4" priority="4"/>
  </conditionalFormatting>
  <conditionalFormatting sqref="B70">
    <cfRule type="duplicateValues" dxfId="3" priority="3"/>
  </conditionalFormatting>
  <conditionalFormatting sqref="B74">
    <cfRule type="duplicateValues" dxfId="2" priority="2"/>
  </conditionalFormatting>
  <conditionalFormatting sqref="B75">
    <cfRule type="duplicateValues" dxfId="1" priority="1"/>
  </conditionalFormatting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FF00"/>
  </sheetPr>
  <dimension ref="A1:Q314"/>
  <sheetViews>
    <sheetView zoomScale="90" zoomScaleNormal="90" workbookViewId="0">
      <pane ySplit="1" topLeftCell="A2" activePane="bottomLeft" state="frozen"/>
      <selection activeCell="B1" sqref="B1"/>
      <selection pane="bottomLeft"/>
    </sheetView>
  </sheetViews>
  <sheetFormatPr baseColWidth="10" defaultColWidth="11.44140625" defaultRowHeight="14.4"/>
  <cols>
    <col min="1" max="1" width="83.88671875" style="9" customWidth="1"/>
    <col min="2" max="2" width="7.77734375" customWidth="1"/>
    <col min="3" max="3" width="7" style="9" customWidth="1"/>
    <col min="4" max="4" width="27.109375" style="9" bestFit="1" customWidth="1"/>
    <col min="5" max="5" width="10.109375" style="9" bestFit="1" customWidth="1"/>
    <col min="6" max="6" width="10" style="9" customWidth="1"/>
    <col min="7" max="7" width="11" style="9" bestFit="1" customWidth="1"/>
    <col min="8" max="8" width="15.109375" style="9" bestFit="1" customWidth="1"/>
    <col min="9" max="16384" width="11.44140625" style="9"/>
  </cols>
  <sheetData>
    <row r="1" spans="1:17">
      <c r="A1" s="34" t="s">
        <v>577</v>
      </c>
      <c r="B1" s="35" t="s">
        <v>235</v>
      </c>
      <c r="C1" s="34" t="s">
        <v>238</v>
      </c>
      <c r="D1" s="34" t="s">
        <v>578</v>
      </c>
      <c r="E1" s="35" t="s">
        <v>579</v>
      </c>
      <c r="F1" s="35" t="s">
        <v>234</v>
      </c>
      <c r="G1" s="34" t="s">
        <v>580</v>
      </c>
      <c r="H1" s="34" t="s">
        <v>581</v>
      </c>
      <c r="I1" s="124" t="s">
        <v>1823</v>
      </c>
      <c r="J1" s="124" t="s">
        <v>1824</v>
      </c>
      <c r="K1" s="124" t="s">
        <v>1825</v>
      </c>
      <c r="L1" s="124" t="s">
        <v>582</v>
      </c>
      <c r="M1" s="123" t="s">
        <v>234</v>
      </c>
      <c r="N1" s="124" t="s">
        <v>235</v>
      </c>
      <c r="O1" s="124" t="s">
        <v>236</v>
      </c>
      <c r="P1" s="124" t="s">
        <v>237</v>
      </c>
      <c r="Q1" s="124" t="s">
        <v>238</v>
      </c>
    </row>
    <row r="2" spans="1:17">
      <c r="A2" s="9" t="s">
        <v>1563</v>
      </c>
      <c r="B2" t="s">
        <v>1255</v>
      </c>
      <c r="C2" s="9" t="s">
        <v>427</v>
      </c>
      <c r="D2" s="143" t="s">
        <v>588</v>
      </c>
      <c r="H2" s="9" t="s">
        <v>583</v>
      </c>
    </row>
    <row r="3" spans="1:17">
      <c r="A3" s="9" t="s">
        <v>1564</v>
      </c>
      <c r="B3" t="s">
        <v>1607</v>
      </c>
      <c r="C3" s="9" t="s">
        <v>427</v>
      </c>
      <c r="D3" s="9" t="s">
        <v>1133</v>
      </c>
      <c r="H3" s="9" t="s">
        <v>583</v>
      </c>
    </row>
    <row r="4" spans="1:17">
      <c r="A4" s="9" t="s">
        <v>1565</v>
      </c>
      <c r="B4" t="s">
        <v>1256</v>
      </c>
      <c r="C4" s="9" t="s">
        <v>427</v>
      </c>
      <c r="D4" s="143" t="s">
        <v>588</v>
      </c>
      <c r="H4" s="9" t="s">
        <v>583</v>
      </c>
    </row>
    <row r="5" spans="1:17">
      <c r="A5" s="9" t="s">
        <v>1119</v>
      </c>
      <c r="B5" t="s">
        <v>1257</v>
      </c>
      <c r="C5" s="9" t="s">
        <v>427</v>
      </c>
      <c r="D5" s="143" t="s">
        <v>588</v>
      </c>
      <c r="H5" s="9" t="s">
        <v>583</v>
      </c>
    </row>
    <row r="6" spans="1:17">
      <c r="A6" s="9" t="s">
        <v>1539</v>
      </c>
      <c r="B6" t="s">
        <v>1258</v>
      </c>
      <c r="C6" s="9" t="s">
        <v>427</v>
      </c>
      <c r="D6" s="143" t="s">
        <v>588</v>
      </c>
      <c r="H6" s="9" t="s">
        <v>583</v>
      </c>
    </row>
    <row r="7" spans="1:17">
      <c r="A7" s="9" t="s">
        <v>1120</v>
      </c>
      <c r="B7" t="s">
        <v>1259</v>
      </c>
      <c r="C7" s="9" t="s">
        <v>427</v>
      </c>
      <c r="D7" s="143" t="s">
        <v>588</v>
      </c>
      <c r="H7" s="9" t="s">
        <v>583</v>
      </c>
    </row>
    <row r="8" spans="1:17">
      <c r="A8" s="9" t="s">
        <v>471</v>
      </c>
      <c r="B8" s="138" t="s">
        <v>1260</v>
      </c>
      <c r="C8" s="9" t="s">
        <v>427</v>
      </c>
      <c r="D8" s="143" t="s">
        <v>588</v>
      </c>
      <c r="H8" s="9" t="s">
        <v>583</v>
      </c>
    </row>
    <row r="9" spans="1:17">
      <c r="A9" s="9" t="s">
        <v>1540</v>
      </c>
      <c r="B9" s="138" t="s">
        <v>1261</v>
      </c>
      <c r="C9" s="9" t="s">
        <v>427</v>
      </c>
      <c r="D9" s="143" t="s">
        <v>588</v>
      </c>
      <c r="H9" s="9" t="s">
        <v>583</v>
      </c>
    </row>
    <row r="10" spans="1:17">
      <c r="A10" s="9" t="s">
        <v>1841</v>
      </c>
      <c r="B10" s="138" t="s">
        <v>1262</v>
      </c>
      <c r="C10" s="9" t="s">
        <v>427</v>
      </c>
      <c r="D10" s="143" t="s">
        <v>588</v>
      </c>
      <c r="H10" s="9" t="s">
        <v>583</v>
      </c>
    </row>
    <row r="11" spans="1:17">
      <c r="A11" s="9" t="s">
        <v>460</v>
      </c>
      <c r="B11" s="138" t="s">
        <v>1263</v>
      </c>
      <c r="C11" s="9" t="s">
        <v>427</v>
      </c>
      <c r="D11" s="143" t="s">
        <v>588</v>
      </c>
      <c r="H11" s="9" t="s">
        <v>583</v>
      </c>
    </row>
    <row r="12" spans="1:17">
      <c r="A12" s="9" t="s">
        <v>458</v>
      </c>
      <c r="B12" s="138" t="s">
        <v>1264</v>
      </c>
      <c r="C12" s="9" t="s">
        <v>427</v>
      </c>
      <c r="D12" s="143" t="s">
        <v>588</v>
      </c>
      <c r="H12" s="9" t="s">
        <v>583</v>
      </c>
    </row>
    <row r="13" spans="1:17">
      <c r="A13" s="9" t="s">
        <v>459</v>
      </c>
      <c r="B13" s="138" t="s">
        <v>1265</v>
      </c>
      <c r="C13" s="9" t="s">
        <v>427</v>
      </c>
      <c r="D13" s="143" t="s">
        <v>588</v>
      </c>
      <c r="H13" s="9" t="s">
        <v>583</v>
      </c>
    </row>
    <row r="14" spans="1:17">
      <c r="A14" s="9" t="s">
        <v>499</v>
      </c>
      <c r="B14" t="s">
        <v>1266</v>
      </c>
      <c r="C14" s="9" t="s">
        <v>427</v>
      </c>
      <c r="D14" s="143" t="s">
        <v>588</v>
      </c>
      <c r="H14" s="9" t="s">
        <v>583</v>
      </c>
    </row>
    <row r="15" spans="1:17">
      <c r="A15" s="9" t="s">
        <v>1131</v>
      </c>
      <c r="B15" t="s">
        <v>1267</v>
      </c>
      <c r="C15" s="9" t="s">
        <v>427</v>
      </c>
      <c r="D15" s="143" t="s">
        <v>588</v>
      </c>
      <c r="H15" s="9" t="s">
        <v>583</v>
      </c>
    </row>
    <row r="16" spans="1:17">
      <c r="A16" s="9" t="s">
        <v>1252</v>
      </c>
      <c r="B16" t="s">
        <v>1268</v>
      </c>
      <c r="C16" s="9" t="s">
        <v>427</v>
      </c>
      <c r="D16" s="143" t="s">
        <v>588</v>
      </c>
      <c r="H16" s="9" t="s">
        <v>583</v>
      </c>
    </row>
    <row r="17" spans="1:8">
      <c r="A17" s="9" t="s">
        <v>428</v>
      </c>
      <c r="B17" t="s">
        <v>590</v>
      </c>
      <c r="C17" s="9" t="s">
        <v>427</v>
      </c>
      <c r="D17" s="9" t="s">
        <v>584</v>
      </c>
      <c r="E17" s="9" t="s">
        <v>382</v>
      </c>
      <c r="F17" s="133" t="s">
        <v>1926</v>
      </c>
      <c r="H17" s="9" t="s">
        <v>583</v>
      </c>
    </row>
    <row r="18" spans="1:8">
      <c r="A18" s="9" t="s">
        <v>1891</v>
      </c>
      <c r="B18" s="141" t="s">
        <v>591</v>
      </c>
      <c r="C18" s="9" t="s">
        <v>427</v>
      </c>
      <c r="D18" s="9" t="s">
        <v>584</v>
      </c>
      <c r="E18" s="9" t="s">
        <v>382</v>
      </c>
      <c r="F18" s="133" t="s">
        <v>1926</v>
      </c>
      <c r="H18" s="9" t="s">
        <v>583</v>
      </c>
    </row>
    <row r="19" spans="1:8">
      <c r="A19" s="9" t="s">
        <v>1842</v>
      </c>
      <c r="B19" t="s">
        <v>1269</v>
      </c>
      <c r="C19" s="9" t="s">
        <v>427</v>
      </c>
      <c r="D19" s="143" t="s">
        <v>588</v>
      </c>
      <c r="F19" s="141"/>
      <c r="H19" s="9" t="s">
        <v>583</v>
      </c>
    </row>
    <row r="20" spans="1:8">
      <c r="A20" s="9" t="s">
        <v>479</v>
      </c>
      <c r="B20" t="s">
        <v>1270</v>
      </c>
      <c r="C20" s="9" t="s">
        <v>427</v>
      </c>
      <c r="D20" s="146" t="s">
        <v>1612</v>
      </c>
      <c r="F20" s="141"/>
      <c r="H20" s="9" t="s">
        <v>583</v>
      </c>
    </row>
    <row r="21" spans="1:8">
      <c r="A21" s="141" t="s">
        <v>462</v>
      </c>
      <c r="B21" s="141" t="s">
        <v>592</v>
      </c>
      <c r="C21" s="141" t="s">
        <v>427</v>
      </c>
      <c r="D21" s="141" t="s">
        <v>584</v>
      </c>
      <c r="E21" s="141" t="s">
        <v>24</v>
      </c>
      <c r="F21" s="133">
        <v>210</v>
      </c>
      <c r="G21" s="141"/>
      <c r="H21" s="141" t="s">
        <v>583</v>
      </c>
    </row>
    <row r="22" spans="1:8">
      <c r="A22" s="9" t="s">
        <v>398</v>
      </c>
      <c r="B22" t="s">
        <v>1271</v>
      </c>
      <c r="C22" s="9" t="s">
        <v>427</v>
      </c>
      <c r="D22" s="143" t="s">
        <v>588</v>
      </c>
      <c r="F22" s="141"/>
      <c r="H22" s="9" t="s">
        <v>583</v>
      </c>
    </row>
    <row r="23" spans="1:8">
      <c r="A23" s="9" t="s">
        <v>401</v>
      </c>
      <c r="B23" t="s">
        <v>1272</v>
      </c>
      <c r="C23" s="9" t="s">
        <v>427</v>
      </c>
      <c r="D23" s="143" t="s">
        <v>588</v>
      </c>
      <c r="F23" s="141"/>
      <c r="H23" s="9" t="s">
        <v>583</v>
      </c>
    </row>
    <row r="24" spans="1:8">
      <c r="A24" s="9" t="s">
        <v>1248</v>
      </c>
      <c r="B24" t="s">
        <v>1273</v>
      </c>
      <c r="C24" s="9" t="s">
        <v>427</v>
      </c>
      <c r="D24" s="143" t="s">
        <v>588</v>
      </c>
      <c r="F24" s="141"/>
      <c r="H24" s="9" t="s">
        <v>583</v>
      </c>
    </row>
    <row r="25" spans="1:8">
      <c r="A25" s="9" t="s">
        <v>1118</v>
      </c>
      <c r="B25" t="s">
        <v>1274</v>
      </c>
      <c r="C25" s="9" t="s">
        <v>427</v>
      </c>
      <c r="D25" s="143" t="s">
        <v>588</v>
      </c>
      <c r="F25" s="141"/>
      <c r="H25" s="9" t="s">
        <v>583</v>
      </c>
    </row>
    <row r="26" spans="1:8">
      <c r="A26" s="9" t="s">
        <v>1124</v>
      </c>
      <c r="B26" t="s">
        <v>1275</v>
      </c>
      <c r="C26" s="9" t="s">
        <v>427</v>
      </c>
      <c r="D26" s="143" t="s">
        <v>588</v>
      </c>
      <c r="F26" s="141"/>
      <c r="H26" s="9" t="s">
        <v>583</v>
      </c>
    </row>
    <row r="27" spans="1:8">
      <c r="A27" s="9" t="s">
        <v>1123</v>
      </c>
      <c r="B27" t="s">
        <v>1276</v>
      </c>
      <c r="C27" s="9" t="s">
        <v>427</v>
      </c>
      <c r="D27" s="143" t="s">
        <v>588</v>
      </c>
      <c r="F27" s="141"/>
      <c r="H27" s="9" t="s">
        <v>583</v>
      </c>
    </row>
    <row r="28" spans="1:8">
      <c r="A28" s="9" t="s">
        <v>1366</v>
      </c>
      <c r="B28" t="s">
        <v>1277</v>
      </c>
      <c r="C28" s="9" t="s">
        <v>427</v>
      </c>
      <c r="D28" s="143" t="s">
        <v>588</v>
      </c>
      <c r="F28" s="141"/>
      <c r="H28" s="9" t="s">
        <v>583</v>
      </c>
    </row>
    <row r="29" spans="1:8">
      <c r="A29" s="9" t="s">
        <v>1122</v>
      </c>
      <c r="B29" t="s">
        <v>1278</v>
      </c>
      <c r="C29" s="9" t="s">
        <v>427</v>
      </c>
      <c r="D29" s="143" t="s">
        <v>588</v>
      </c>
      <c r="F29" s="141"/>
      <c r="H29" s="9" t="s">
        <v>583</v>
      </c>
    </row>
    <row r="30" spans="1:8">
      <c r="A30" s="9" t="s">
        <v>1121</v>
      </c>
      <c r="B30" t="s">
        <v>1279</v>
      </c>
      <c r="C30" s="9" t="s">
        <v>427</v>
      </c>
      <c r="D30" s="143" t="s">
        <v>588</v>
      </c>
      <c r="F30" s="141"/>
      <c r="H30" s="9" t="s">
        <v>583</v>
      </c>
    </row>
    <row r="31" spans="1:8">
      <c r="A31" s="9" t="s">
        <v>1094</v>
      </c>
      <c r="B31" t="s">
        <v>1280</v>
      </c>
      <c r="C31" s="9" t="s">
        <v>427</v>
      </c>
      <c r="D31" s="9" t="s">
        <v>589</v>
      </c>
      <c r="F31" s="141"/>
      <c r="H31" s="9" t="s">
        <v>583</v>
      </c>
    </row>
    <row r="32" spans="1:8">
      <c r="A32" s="9" t="s">
        <v>1432</v>
      </c>
      <c r="B32" t="s">
        <v>1281</v>
      </c>
      <c r="C32" s="9" t="s">
        <v>427</v>
      </c>
      <c r="D32" s="143" t="s">
        <v>588</v>
      </c>
      <c r="F32" s="141"/>
      <c r="H32" s="9" t="s">
        <v>583</v>
      </c>
    </row>
    <row r="33" spans="1:8">
      <c r="A33" s="9" t="s">
        <v>431</v>
      </c>
      <c r="B33" t="s">
        <v>593</v>
      </c>
      <c r="C33" s="9" t="s">
        <v>427</v>
      </c>
      <c r="D33" s="9" t="s">
        <v>584</v>
      </c>
      <c r="E33" s="9" t="s">
        <v>382</v>
      </c>
      <c r="F33" s="133" t="s">
        <v>1926</v>
      </c>
      <c r="H33" s="9" t="s">
        <v>583</v>
      </c>
    </row>
    <row r="34" spans="1:8">
      <c r="A34" s="9" t="s">
        <v>438</v>
      </c>
      <c r="B34" t="s">
        <v>1282</v>
      </c>
      <c r="C34" s="9" t="s">
        <v>427</v>
      </c>
      <c r="D34" s="9" t="s">
        <v>584</v>
      </c>
      <c r="E34" s="9" t="s">
        <v>382</v>
      </c>
      <c r="F34" s="133" t="s">
        <v>1926</v>
      </c>
      <c r="H34" s="9" t="s">
        <v>583</v>
      </c>
    </row>
    <row r="35" spans="1:8">
      <c r="A35" s="9" t="s">
        <v>441</v>
      </c>
      <c r="B35" t="s">
        <v>1283</v>
      </c>
      <c r="C35" s="9" t="s">
        <v>427</v>
      </c>
      <c r="D35" s="9" t="s">
        <v>584</v>
      </c>
      <c r="E35" s="9" t="s">
        <v>382</v>
      </c>
      <c r="F35" s="133" t="s">
        <v>1926</v>
      </c>
      <c r="H35" s="9" t="s">
        <v>583</v>
      </c>
    </row>
    <row r="36" spans="1:8">
      <c r="A36" s="9" t="s">
        <v>439</v>
      </c>
      <c r="B36" t="s">
        <v>1284</v>
      </c>
      <c r="C36" s="9" t="s">
        <v>427</v>
      </c>
      <c r="D36" s="9" t="s">
        <v>584</v>
      </c>
      <c r="E36" s="9" t="s">
        <v>382</v>
      </c>
      <c r="F36" s="133" t="s">
        <v>1926</v>
      </c>
      <c r="H36" s="9" t="s">
        <v>583</v>
      </c>
    </row>
    <row r="37" spans="1:8">
      <c r="A37" s="9" t="s">
        <v>442</v>
      </c>
      <c r="B37" t="s">
        <v>1285</v>
      </c>
      <c r="C37" s="9" t="s">
        <v>427</v>
      </c>
      <c r="D37" s="9" t="s">
        <v>584</v>
      </c>
      <c r="E37" s="9" t="s">
        <v>382</v>
      </c>
      <c r="F37" s="133" t="s">
        <v>1926</v>
      </c>
      <c r="H37" s="9" t="s">
        <v>583</v>
      </c>
    </row>
    <row r="38" spans="1:8">
      <c r="A38" s="9" t="s">
        <v>440</v>
      </c>
      <c r="B38" s="138" t="s">
        <v>1286</v>
      </c>
      <c r="C38" s="9" t="s">
        <v>427</v>
      </c>
      <c r="D38" s="9" t="s">
        <v>584</v>
      </c>
      <c r="E38" s="9" t="s">
        <v>382</v>
      </c>
      <c r="F38" s="133" t="s">
        <v>1926</v>
      </c>
      <c r="H38" s="9" t="s">
        <v>583</v>
      </c>
    </row>
    <row r="39" spans="1:8">
      <c r="A39" s="9" t="s">
        <v>1890</v>
      </c>
      <c r="B39" s="138" t="s">
        <v>1287</v>
      </c>
      <c r="C39" s="9" t="s">
        <v>427</v>
      </c>
      <c r="D39" s="9" t="s">
        <v>584</v>
      </c>
      <c r="E39" s="9" t="s">
        <v>382</v>
      </c>
      <c r="F39" s="133" t="s">
        <v>1926</v>
      </c>
      <c r="H39" s="9" t="s">
        <v>583</v>
      </c>
    </row>
    <row r="40" spans="1:8">
      <c r="A40" s="9" t="s">
        <v>430</v>
      </c>
      <c r="B40" t="s">
        <v>1288</v>
      </c>
      <c r="C40" s="141" t="s">
        <v>427</v>
      </c>
      <c r="D40" s="9" t="s">
        <v>584</v>
      </c>
      <c r="E40" s="141" t="s">
        <v>382</v>
      </c>
      <c r="F40" s="133" t="s">
        <v>1926</v>
      </c>
      <c r="H40" s="9" t="s">
        <v>583</v>
      </c>
    </row>
    <row r="41" spans="1:8">
      <c r="A41" s="9" t="s">
        <v>429</v>
      </c>
      <c r="B41" s="138" t="s">
        <v>1289</v>
      </c>
      <c r="C41" s="9" t="s">
        <v>427</v>
      </c>
      <c r="D41" s="9" t="s">
        <v>584</v>
      </c>
      <c r="E41" s="9" t="s">
        <v>382</v>
      </c>
      <c r="F41" s="133" t="s">
        <v>1926</v>
      </c>
      <c r="H41" s="9" t="s">
        <v>583</v>
      </c>
    </row>
    <row r="42" spans="1:8">
      <c r="A42" s="9" t="s">
        <v>466</v>
      </c>
      <c r="B42" s="138" t="s">
        <v>1290</v>
      </c>
      <c r="C42" s="9" t="s">
        <v>427</v>
      </c>
      <c r="D42" s="9" t="s">
        <v>585</v>
      </c>
      <c r="F42" s="141"/>
      <c r="H42" s="9" t="s">
        <v>583</v>
      </c>
    </row>
    <row r="43" spans="1:8">
      <c r="A43" s="9" t="s">
        <v>436</v>
      </c>
      <c r="B43" s="138" t="s">
        <v>1291</v>
      </c>
      <c r="C43" s="9" t="s">
        <v>427</v>
      </c>
      <c r="D43" s="9" t="s">
        <v>584</v>
      </c>
      <c r="E43" s="9" t="s">
        <v>382</v>
      </c>
      <c r="F43" s="133" t="s">
        <v>1926</v>
      </c>
      <c r="H43" s="9" t="s">
        <v>583</v>
      </c>
    </row>
    <row r="44" spans="1:8">
      <c r="A44" s="9" t="s">
        <v>1448</v>
      </c>
      <c r="B44" s="138" t="s">
        <v>1187</v>
      </c>
      <c r="C44" s="9" t="s">
        <v>427</v>
      </c>
      <c r="D44" s="143" t="s">
        <v>588</v>
      </c>
      <c r="F44" s="141"/>
      <c r="H44" s="9" t="s">
        <v>583</v>
      </c>
    </row>
    <row r="45" spans="1:8">
      <c r="A45" s="9" t="s">
        <v>1175</v>
      </c>
      <c r="B45" s="138" t="s">
        <v>1188</v>
      </c>
      <c r="C45" s="9" t="s">
        <v>427</v>
      </c>
      <c r="D45" s="143" t="s">
        <v>588</v>
      </c>
      <c r="F45" s="141"/>
      <c r="H45" s="9" t="s">
        <v>583</v>
      </c>
    </row>
    <row r="46" spans="1:8">
      <c r="A46" s="9" t="s">
        <v>476</v>
      </c>
      <c r="B46" t="s">
        <v>1189</v>
      </c>
      <c r="C46" s="9" t="s">
        <v>427</v>
      </c>
      <c r="D46" s="143" t="s">
        <v>588</v>
      </c>
      <c r="F46" s="141"/>
      <c r="H46" s="9" t="s">
        <v>583</v>
      </c>
    </row>
    <row r="47" spans="1:8">
      <c r="A47" s="9" t="s">
        <v>400</v>
      </c>
      <c r="B47" t="s">
        <v>1190</v>
      </c>
      <c r="C47" s="9" t="s">
        <v>427</v>
      </c>
      <c r="D47" s="143" t="s">
        <v>588</v>
      </c>
      <c r="F47" s="141"/>
      <c r="H47" s="9" t="s">
        <v>583</v>
      </c>
    </row>
    <row r="48" spans="1:8">
      <c r="A48" s="9" t="s">
        <v>1534</v>
      </c>
      <c r="B48" t="s">
        <v>1292</v>
      </c>
      <c r="C48" s="9" t="s">
        <v>427</v>
      </c>
      <c r="D48" s="9" t="s">
        <v>586</v>
      </c>
      <c r="F48" s="141"/>
      <c r="H48" s="9" t="s">
        <v>583</v>
      </c>
    </row>
    <row r="49" spans="1:8">
      <c r="A49" s="9" t="s">
        <v>464</v>
      </c>
      <c r="B49" t="s">
        <v>1293</v>
      </c>
      <c r="C49" s="9" t="s">
        <v>427</v>
      </c>
      <c r="D49" s="9" t="s">
        <v>586</v>
      </c>
      <c r="F49" s="141"/>
      <c r="H49" s="9" t="s">
        <v>583</v>
      </c>
    </row>
    <row r="50" spans="1:8">
      <c r="A50" s="9" t="s">
        <v>1096</v>
      </c>
      <c r="B50" t="s">
        <v>1294</v>
      </c>
      <c r="C50" s="9" t="s">
        <v>427</v>
      </c>
      <c r="D50" s="9" t="s">
        <v>586</v>
      </c>
      <c r="F50" s="141"/>
      <c r="H50" s="9" t="s">
        <v>583</v>
      </c>
    </row>
    <row r="51" spans="1:8" ht="15" customHeight="1">
      <c r="A51" s="145" t="s">
        <v>1828</v>
      </c>
      <c r="B51" s="138" t="s">
        <v>1295</v>
      </c>
      <c r="C51" s="9" t="s">
        <v>427</v>
      </c>
      <c r="D51" s="9" t="s">
        <v>584</v>
      </c>
      <c r="E51" s="9" t="s">
        <v>382</v>
      </c>
      <c r="F51" s="133" t="s">
        <v>1926</v>
      </c>
      <c r="H51" s="9" t="s">
        <v>583</v>
      </c>
    </row>
    <row r="52" spans="1:8">
      <c r="A52" s="9" t="s">
        <v>434</v>
      </c>
      <c r="B52" t="s">
        <v>594</v>
      </c>
      <c r="C52" s="9" t="s">
        <v>427</v>
      </c>
      <c r="D52" s="9" t="s">
        <v>584</v>
      </c>
      <c r="E52" s="9" t="s">
        <v>382</v>
      </c>
      <c r="F52" s="133" t="s">
        <v>1926</v>
      </c>
      <c r="H52" s="9" t="s">
        <v>583</v>
      </c>
    </row>
    <row r="53" spans="1:8">
      <c r="A53" s="9" t="s">
        <v>512</v>
      </c>
      <c r="B53" t="s">
        <v>1296</v>
      </c>
      <c r="C53" s="9" t="s">
        <v>427</v>
      </c>
      <c r="D53" s="9" t="s">
        <v>584</v>
      </c>
      <c r="E53" s="9" t="s">
        <v>382</v>
      </c>
      <c r="F53" s="133" t="s">
        <v>1926</v>
      </c>
      <c r="H53" s="9" t="s">
        <v>583</v>
      </c>
    </row>
    <row r="54" spans="1:8">
      <c r="A54" s="9" t="s">
        <v>498</v>
      </c>
      <c r="B54" t="s">
        <v>1297</v>
      </c>
      <c r="C54" s="9" t="s">
        <v>427</v>
      </c>
      <c r="D54" s="143" t="s">
        <v>588</v>
      </c>
      <c r="F54" s="141"/>
      <c r="H54" s="9" t="s">
        <v>583</v>
      </c>
    </row>
    <row r="55" spans="1:8">
      <c r="A55" s="9" t="s">
        <v>1602</v>
      </c>
      <c r="B55" t="s">
        <v>595</v>
      </c>
      <c r="C55" s="9" t="s">
        <v>427</v>
      </c>
      <c r="D55" s="9" t="s">
        <v>589</v>
      </c>
      <c r="F55" s="141"/>
      <c r="H55" s="9" t="s">
        <v>583</v>
      </c>
    </row>
    <row r="56" spans="1:8">
      <c r="A56" s="9" t="s">
        <v>465</v>
      </c>
      <c r="B56" t="s">
        <v>1298</v>
      </c>
      <c r="C56" s="9" t="s">
        <v>427</v>
      </c>
      <c r="D56" s="9" t="s">
        <v>589</v>
      </c>
      <c r="F56" s="141"/>
      <c r="H56" s="9" t="s">
        <v>583</v>
      </c>
    </row>
    <row r="57" spans="1:8">
      <c r="A57" s="9" t="s">
        <v>397</v>
      </c>
      <c r="B57" t="s">
        <v>1299</v>
      </c>
      <c r="C57" s="9" t="s">
        <v>427</v>
      </c>
      <c r="D57" s="143" t="s">
        <v>588</v>
      </c>
      <c r="F57" s="141"/>
      <c r="H57" s="9" t="s">
        <v>583</v>
      </c>
    </row>
    <row r="58" spans="1:8">
      <c r="A58" s="9" t="s">
        <v>435</v>
      </c>
      <c r="B58" t="s">
        <v>1300</v>
      </c>
      <c r="C58" s="9" t="s">
        <v>427</v>
      </c>
      <c r="D58" s="9" t="s">
        <v>584</v>
      </c>
      <c r="E58" s="9" t="s">
        <v>382</v>
      </c>
      <c r="F58" s="133" t="s">
        <v>1926</v>
      </c>
      <c r="H58" s="9" t="s">
        <v>583</v>
      </c>
    </row>
    <row r="59" spans="1:8">
      <c r="A59" s="9" t="s">
        <v>461</v>
      </c>
      <c r="B59" t="s">
        <v>1301</v>
      </c>
      <c r="C59" s="9" t="s">
        <v>427</v>
      </c>
      <c r="D59" s="143" t="s">
        <v>588</v>
      </c>
      <c r="F59" s="141"/>
      <c r="H59" s="9" t="s">
        <v>583</v>
      </c>
    </row>
    <row r="60" spans="1:8">
      <c r="A60" s="9" t="s">
        <v>437</v>
      </c>
      <c r="B60" t="s">
        <v>1302</v>
      </c>
      <c r="C60" s="9" t="s">
        <v>427</v>
      </c>
      <c r="D60" s="9" t="s">
        <v>584</v>
      </c>
      <c r="E60" s="9" t="s">
        <v>382</v>
      </c>
      <c r="F60" s="133" t="s">
        <v>1926</v>
      </c>
      <c r="H60" s="9" t="s">
        <v>583</v>
      </c>
    </row>
    <row r="61" spans="1:8">
      <c r="A61" s="9" t="s">
        <v>453</v>
      </c>
      <c r="B61" t="s">
        <v>1303</v>
      </c>
      <c r="C61" s="9" t="s">
        <v>427</v>
      </c>
      <c r="D61" s="143" t="s">
        <v>588</v>
      </c>
      <c r="F61" s="141"/>
      <c r="H61" s="9" t="s">
        <v>583</v>
      </c>
    </row>
    <row r="62" spans="1:8">
      <c r="A62" s="141" t="s">
        <v>456</v>
      </c>
      <c r="B62" t="s">
        <v>1304</v>
      </c>
      <c r="C62" s="9" t="s">
        <v>427</v>
      </c>
      <c r="D62" s="143" t="s">
        <v>588</v>
      </c>
      <c r="F62" s="141"/>
      <c r="H62" s="9" t="s">
        <v>583</v>
      </c>
    </row>
    <row r="63" spans="1:8">
      <c r="A63" s="9" t="s">
        <v>1173</v>
      </c>
      <c r="B63" t="s">
        <v>1305</v>
      </c>
      <c r="C63" s="9" t="s">
        <v>427</v>
      </c>
      <c r="D63" s="143" t="s">
        <v>588</v>
      </c>
      <c r="F63" s="141"/>
      <c r="H63" s="9" t="s">
        <v>583</v>
      </c>
    </row>
    <row r="64" spans="1:8">
      <c r="A64" s="9" t="s">
        <v>1172</v>
      </c>
      <c r="B64" t="s">
        <v>596</v>
      </c>
      <c r="C64" s="9" t="s">
        <v>427</v>
      </c>
      <c r="D64" s="143" t="s">
        <v>588</v>
      </c>
      <c r="F64" s="141"/>
      <c r="H64" s="9" t="s">
        <v>583</v>
      </c>
    </row>
    <row r="65" spans="1:10">
      <c r="A65" s="9" t="s">
        <v>1130</v>
      </c>
      <c r="B65" t="s">
        <v>1191</v>
      </c>
      <c r="C65" s="9" t="s">
        <v>427</v>
      </c>
      <c r="D65" s="143" t="s">
        <v>588</v>
      </c>
      <c r="F65" s="141"/>
      <c r="H65" s="9" t="s">
        <v>583</v>
      </c>
    </row>
    <row r="66" spans="1:10">
      <c r="A66" s="9" t="s">
        <v>1247</v>
      </c>
      <c r="B66" t="s">
        <v>1192</v>
      </c>
      <c r="C66" s="9" t="s">
        <v>427</v>
      </c>
      <c r="D66" s="143" t="s">
        <v>588</v>
      </c>
      <c r="F66" s="141"/>
      <c r="H66" s="9" t="s">
        <v>583</v>
      </c>
    </row>
    <row r="67" spans="1:10">
      <c r="A67" s="9" t="s">
        <v>1246</v>
      </c>
      <c r="B67" t="s">
        <v>1193</v>
      </c>
      <c r="C67" s="9" t="s">
        <v>427</v>
      </c>
      <c r="D67" s="143" t="s">
        <v>588</v>
      </c>
      <c r="F67" s="141"/>
      <c r="H67" s="9" t="s">
        <v>583</v>
      </c>
    </row>
    <row r="68" spans="1:10">
      <c r="A68" s="9" t="s">
        <v>502</v>
      </c>
      <c r="B68" t="s">
        <v>597</v>
      </c>
      <c r="C68" s="9" t="s">
        <v>427</v>
      </c>
      <c r="D68" s="143" t="s">
        <v>588</v>
      </c>
      <c r="F68" s="141"/>
      <c r="H68" s="9" t="s">
        <v>583</v>
      </c>
    </row>
    <row r="69" spans="1:10">
      <c r="A69" s="9" t="s">
        <v>1245</v>
      </c>
      <c r="B69" s="138" t="s">
        <v>1306</v>
      </c>
      <c r="C69" s="141" t="s">
        <v>427</v>
      </c>
      <c r="D69" s="143" t="s">
        <v>588</v>
      </c>
      <c r="E69" s="141"/>
      <c r="F69" s="141"/>
      <c r="G69" s="141"/>
      <c r="H69" s="9" t="s">
        <v>583</v>
      </c>
      <c r="J69" s="141"/>
    </row>
    <row r="70" spans="1:10">
      <c r="A70" s="9" t="s">
        <v>1690</v>
      </c>
      <c r="B70" t="s">
        <v>1307</v>
      </c>
      <c r="C70" s="9" t="s">
        <v>427</v>
      </c>
      <c r="D70" s="143" t="s">
        <v>588</v>
      </c>
      <c r="H70" s="9" t="s">
        <v>583</v>
      </c>
    </row>
    <row r="71" spans="1:10">
      <c r="A71" s="9" t="s">
        <v>528</v>
      </c>
      <c r="B71" t="s">
        <v>1308</v>
      </c>
      <c r="C71" s="9" t="s">
        <v>427</v>
      </c>
      <c r="D71" s="9" t="s">
        <v>584</v>
      </c>
      <c r="E71" s="9" t="s">
        <v>382</v>
      </c>
      <c r="F71" s="133" t="s">
        <v>1926</v>
      </c>
      <c r="H71" s="9" t="s">
        <v>583</v>
      </c>
    </row>
    <row r="72" spans="1:10">
      <c r="A72" s="9" t="s">
        <v>1364</v>
      </c>
      <c r="B72" t="s">
        <v>1309</v>
      </c>
      <c r="C72" s="9" t="s">
        <v>427</v>
      </c>
      <c r="D72" s="9" t="s">
        <v>584</v>
      </c>
      <c r="E72" s="9" t="s">
        <v>382</v>
      </c>
      <c r="F72" s="133" t="s">
        <v>1926</v>
      </c>
      <c r="H72" s="9" t="s">
        <v>583</v>
      </c>
    </row>
    <row r="73" spans="1:10">
      <c r="A73" s="9" t="s">
        <v>534</v>
      </c>
      <c r="B73" t="s">
        <v>1310</v>
      </c>
      <c r="C73" s="9" t="s">
        <v>427</v>
      </c>
      <c r="D73" s="143" t="s">
        <v>588</v>
      </c>
      <c r="H73" s="9" t="s">
        <v>583</v>
      </c>
    </row>
    <row r="74" spans="1:10">
      <c r="A74" s="9" t="s">
        <v>399</v>
      </c>
      <c r="B74" t="s">
        <v>1311</v>
      </c>
      <c r="C74" s="9" t="s">
        <v>427</v>
      </c>
      <c r="D74" s="143" t="s">
        <v>588</v>
      </c>
      <c r="H74" s="9" t="s">
        <v>583</v>
      </c>
    </row>
    <row r="75" spans="1:10">
      <c r="A75" s="141" t="s">
        <v>500</v>
      </c>
      <c r="B75" t="s">
        <v>1312</v>
      </c>
      <c r="C75" s="9" t="s">
        <v>427</v>
      </c>
      <c r="D75" s="143" t="s">
        <v>588</v>
      </c>
      <c r="H75" s="9" t="s">
        <v>583</v>
      </c>
    </row>
    <row r="76" spans="1:10">
      <c r="A76" s="9" t="s">
        <v>496</v>
      </c>
      <c r="B76" t="s">
        <v>598</v>
      </c>
      <c r="C76" s="9" t="s">
        <v>427</v>
      </c>
      <c r="D76" s="143" t="s">
        <v>588</v>
      </c>
      <c r="H76" s="9" t="s">
        <v>583</v>
      </c>
    </row>
    <row r="77" spans="1:10">
      <c r="A77" s="9" t="s">
        <v>1906</v>
      </c>
      <c r="B77" t="s">
        <v>599</v>
      </c>
      <c r="C77" s="9" t="s">
        <v>427</v>
      </c>
      <c r="D77" s="143" t="s">
        <v>588</v>
      </c>
      <c r="H77" s="9" t="s">
        <v>583</v>
      </c>
    </row>
    <row r="78" spans="1:10">
      <c r="A78" s="9" t="s">
        <v>529</v>
      </c>
      <c r="B78" t="s">
        <v>600</v>
      </c>
      <c r="C78" s="9" t="s">
        <v>427</v>
      </c>
      <c r="D78" s="143" t="s">
        <v>588</v>
      </c>
      <c r="H78" s="9" t="s">
        <v>583</v>
      </c>
    </row>
    <row r="79" spans="1:10">
      <c r="A79" s="9" t="s">
        <v>495</v>
      </c>
      <c r="B79" t="s">
        <v>1313</v>
      </c>
      <c r="C79" s="9" t="s">
        <v>427</v>
      </c>
      <c r="D79" s="143" t="s">
        <v>588</v>
      </c>
      <c r="H79" s="9" t="s">
        <v>583</v>
      </c>
    </row>
    <row r="80" spans="1:10">
      <c r="A80" s="9" t="s">
        <v>463</v>
      </c>
      <c r="B80" s="141" t="s">
        <v>2453</v>
      </c>
      <c r="C80" s="137" t="s">
        <v>427</v>
      </c>
      <c r="D80" s="141" t="s">
        <v>584</v>
      </c>
      <c r="E80" s="137" t="s">
        <v>24</v>
      </c>
      <c r="F80" s="133">
        <v>220</v>
      </c>
      <c r="G80" s="137"/>
      <c r="H80" s="141" t="s">
        <v>583</v>
      </c>
      <c r="I80" s="141"/>
      <c r="J80" s="166" t="s">
        <v>2454</v>
      </c>
    </row>
    <row r="81" spans="1:8">
      <c r="A81" s="9" t="s">
        <v>1128</v>
      </c>
      <c r="B81" t="s">
        <v>1608</v>
      </c>
      <c r="C81" s="9" t="s">
        <v>427</v>
      </c>
      <c r="D81" s="9" t="s">
        <v>1133</v>
      </c>
      <c r="H81" s="9" t="s">
        <v>583</v>
      </c>
    </row>
    <row r="82" spans="1:8">
      <c r="A82" s="141" t="s">
        <v>472</v>
      </c>
      <c r="B82" t="s">
        <v>1314</v>
      </c>
      <c r="C82" s="9" t="s">
        <v>427</v>
      </c>
      <c r="D82" s="143" t="s">
        <v>588</v>
      </c>
      <c r="H82" s="9" t="s">
        <v>583</v>
      </c>
    </row>
    <row r="83" spans="1:8">
      <c r="A83" s="9" t="s">
        <v>342</v>
      </c>
      <c r="B83" t="s">
        <v>1194</v>
      </c>
      <c r="C83" s="9" t="s">
        <v>427</v>
      </c>
      <c r="D83" s="143" t="s">
        <v>588</v>
      </c>
      <c r="H83" s="9" t="s">
        <v>583</v>
      </c>
    </row>
    <row r="84" spans="1:8">
      <c r="A84" s="9" t="s">
        <v>343</v>
      </c>
      <c r="B84" t="s">
        <v>1195</v>
      </c>
      <c r="C84" s="9" t="s">
        <v>427</v>
      </c>
      <c r="D84" s="143" t="s">
        <v>588</v>
      </c>
      <c r="H84" s="9" t="s">
        <v>583</v>
      </c>
    </row>
    <row r="85" spans="1:8">
      <c r="A85" s="9" t="s">
        <v>470</v>
      </c>
      <c r="B85" t="s">
        <v>1196</v>
      </c>
      <c r="C85" s="9" t="s">
        <v>427</v>
      </c>
      <c r="D85" s="143" t="s">
        <v>588</v>
      </c>
      <c r="H85" s="9" t="s">
        <v>583</v>
      </c>
    </row>
    <row r="86" spans="1:8">
      <c r="A86" s="9" t="s">
        <v>1244</v>
      </c>
      <c r="B86" t="s">
        <v>601</v>
      </c>
      <c r="C86" s="9" t="s">
        <v>427</v>
      </c>
      <c r="D86" s="143" t="s">
        <v>588</v>
      </c>
      <c r="H86" s="9" t="s">
        <v>583</v>
      </c>
    </row>
    <row r="87" spans="1:8">
      <c r="A87" s="9" t="s">
        <v>394</v>
      </c>
      <c r="B87" t="s">
        <v>602</v>
      </c>
      <c r="C87" s="9" t="s">
        <v>427</v>
      </c>
      <c r="D87" s="143" t="s">
        <v>588</v>
      </c>
      <c r="H87" s="9" t="s">
        <v>583</v>
      </c>
    </row>
    <row r="88" spans="1:8">
      <c r="A88" s="9" t="s">
        <v>483</v>
      </c>
      <c r="B88" t="s">
        <v>1197</v>
      </c>
      <c r="C88" s="9" t="s">
        <v>427</v>
      </c>
      <c r="D88" s="143" t="s">
        <v>588</v>
      </c>
      <c r="H88" s="9" t="s">
        <v>583</v>
      </c>
    </row>
    <row r="89" spans="1:8">
      <c r="A89" s="9" t="s">
        <v>482</v>
      </c>
      <c r="B89" t="s">
        <v>1198</v>
      </c>
      <c r="C89" s="9" t="s">
        <v>427</v>
      </c>
      <c r="D89" s="143" t="s">
        <v>588</v>
      </c>
      <c r="H89" s="9" t="s">
        <v>583</v>
      </c>
    </row>
    <row r="90" spans="1:8">
      <c r="A90" s="9" t="s">
        <v>1126</v>
      </c>
      <c r="B90" t="s">
        <v>1199</v>
      </c>
      <c r="C90" s="9" t="s">
        <v>427</v>
      </c>
      <c r="D90" s="143" t="s">
        <v>588</v>
      </c>
      <c r="H90" s="9" t="s">
        <v>583</v>
      </c>
    </row>
    <row r="91" spans="1:8">
      <c r="A91" s="9" t="s">
        <v>385</v>
      </c>
      <c r="B91" t="s">
        <v>1200</v>
      </c>
      <c r="C91" s="9" t="s">
        <v>427</v>
      </c>
      <c r="D91" s="36" t="s">
        <v>588</v>
      </c>
      <c r="H91" s="9" t="s">
        <v>583</v>
      </c>
    </row>
    <row r="92" spans="1:8">
      <c r="A92" s="9" t="s">
        <v>486</v>
      </c>
      <c r="B92" t="s">
        <v>1201</v>
      </c>
      <c r="C92" s="9" t="s">
        <v>427</v>
      </c>
      <c r="D92" s="36" t="s">
        <v>588</v>
      </c>
      <c r="H92" s="9" t="s">
        <v>583</v>
      </c>
    </row>
    <row r="93" spans="1:8">
      <c r="A93" s="9" t="s">
        <v>1414</v>
      </c>
      <c r="B93" t="s">
        <v>1202</v>
      </c>
      <c r="C93" s="9" t="s">
        <v>427</v>
      </c>
      <c r="D93" s="36" t="s">
        <v>588</v>
      </c>
      <c r="H93" s="9" t="s">
        <v>583</v>
      </c>
    </row>
    <row r="94" spans="1:8">
      <c r="A94" s="9" t="s">
        <v>505</v>
      </c>
      <c r="B94" t="s">
        <v>1315</v>
      </c>
      <c r="C94" s="9" t="s">
        <v>427</v>
      </c>
      <c r="D94" s="146" t="s">
        <v>1612</v>
      </c>
      <c r="H94" s="9" t="s">
        <v>583</v>
      </c>
    </row>
    <row r="95" spans="1:8">
      <c r="A95" s="9" t="s">
        <v>1093</v>
      </c>
      <c r="B95" t="s">
        <v>1316</v>
      </c>
      <c r="C95" s="9" t="s">
        <v>427</v>
      </c>
      <c r="D95" s="141" t="s">
        <v>589</v>
      </c>
      <c r="H95" s="9" t="s">
        <v>583</v>
      </c>
    </row>
    <row r="96" spans="1:8">
      <c r="A96" s="9" t="s">
        <v>473</v>
      </c>
      <c r="B96" t="s">
        <v>1317</v>
      </c>
      <c r="C96" s="9" t="s">
        <v>427</v>
      </c>
      <c r="D96" s="141" t="s">
        <v>587</v>
      </c>
      <c r="H96" s="9" t="s">
        <v>583</v>
      </c>
    </row>
    <row r="97" spans="1:8">
      <c r="A97" s="9" t="s">
        <v>515</v>
      </c>
      <c r="B97" t="s">
        <v>1318</v>
      </c>
      <c r="C97" s="9" t="s">
        <v>427</v>
      </c>
      <c r="D97" s="141" t="s">
        <v>587</v>
      </c>
      <c r="H97" s="9" t="s">
        <v>583</v>
      </c>
    </row>
    <row r="98" spans="1:8">
      <c r="A98" s="9" t="s">
        <v>503</v>
      </c>
      <c r="B98" t="s">
        <v>1566</v>
      </c>
      <c r="C98" s="9" t="s">
        <v>427</v>
      </c>
      <c r="D98" s="141" t="s">
        <v>587</v>
      </c>
      <c r="H98" s="9" t="s">
        <v>583</v>
      </c>
    </row>
    <row r="99" spans="1:8">
      <c r="A99" s="9" t="s">
        <v>468</v>
      </c>
      <c r="B99" t="s">
        <v>1567</v>
      </c>
      <c r="C99" s="9" t="s">
        <v>427</v>
      </c>
      <c r="D99" s="141" t="s">
        <v>587</v>
      </c>
      <c r="H99" s="9" t="s">
        <v>583</v>
      </c>
    </row>
    <row r="100" spans="1:8">
      <c r="A100" s="9" t="s">
        <v>1907</v>
      </c>
      <c r="B100" t="s">
        <v>1609</v>
      </c>
      <c r="C100" s="9" t="s">
        <v>427</v>
      </c>
      <c r="D100" s="141" t="s">
        <v>1133</v>
      </c>
      <c r="H100" s="9" t="s">
        <v>583</v>
      </c>
    </row>
    <row r="101" spans="1:8">
      <c r="A101" s="9" t="s">
        <v>1125</v>
      </c>
      <c r="B101" t="s">
        <v>1610</v>
      </c>
      <c r="C101" s="9" t="s">
        <v>427</v>
      </c>
      <c r="D101" s="141" t="s">
        <v>1133</v>
      </c>
      <c r="H101" s="9" t="s">
        <v>583</v>
      </c>
    </row>
    <row r="102" spans="1:8">
      <c r="A102" s="9" t="s">
        <v>1127</v>
      </c>
      <c r="B102" t="s">
        <v>1611</v>
      </c>
      <c r="C102" s="9" t="s">
        <v>427</v>
      </c>
      <c r="D102" s="141" t="s">
        <v>1133</v>
      </c>
      <c r="H102" s="9" t="s">
        <v>583</v>
      </c>
    </row>
    <row r="103" spans="1:8">
      <c r="A103" s="9" t="s">
        <v>474</v>
      </c>
      <c r="B103" t="s">
        <v>1319</v>
      </c>
      <c r="C103" s="9" t="s">
        <v>427</v>
      </c>
      <c r="D103" s="141" t="s">
        <v>587</v>
      </c>
      <c r="H103" s="9" t="s">
        <v>583</v>
      </c>
    </row>
    <row r="104" spans="1:8">
      <c r="A104" s="9" t="s">
        <v>475</v>
      </c>
      <c r="B104" t="s">
        <v>1320</v>
      </c>
      <c r="C104" s="9" t="s">
        <v>427</v>
      </c>
      <c r="D104" s="141" t="s">
        <v>587</v>
      </c>
      <c r="H104" s="9" t="s">
        <v>583</v>
      </c>
    </row>
    <row r="105" spans="1:8">
      <c r="A105" s="9" t="s">
        <v>448</v>
      </c>
      <c r="B105" t="s">
        <v>1321</v>
      </c>
      <c r="C105" s="9" t="s">
        <v>427</v>
      </c>
      <c r="D105" s="141" t="s">
        <v>584</v>
      </c>
      <c r="E105" s="9" t="s">
        <v>382</v>
      </c>
      <c r="F105" s="133" t="s">
        <v>1926</v>
      </c>
      <c r="H105" s="9" t="s">
        <v>583</v>
      </c>
    </row>
    <row r="106" spans="1:8">
      <c r="A106" s="9" t="s">
        <v>488</v>
      </c>
      <c r="B106" t="s">
        <v>603</v>
      </c>
      <c r="C106" s="9" t="s">
        <v>427</v>
      </c>
      <c r="D106" s="36" t="s">
        <v>588</v>
      </c>
      <c r="H106" s="9" t="s">
        <v>583</v>
      </c>
    </row>
    <row r="107" spans="1:8">
      <c r="A107" s="9" t="s">
        <v>480</v>
      </c>
      <c r="B107" t="s">
        <v>1203</v>
      </c>
      <c r="C107" s="9" t="s">
        <v>427</v>
      </c>
      <c r="D107" s="36" t="s">
        <v>588</v>
      </c>
      <c r="H107" s="9" t="s">
        <v>583</v>
      </c>
    </row>
    <row r="108" spans="1:8">
      <c r="A108" s="9" t="s">
        <v>485</v>
      </c>
      <c r="B108" t="s">
        <v>1204</v>
      </c>
      <c r="C108" s="9" t="s">
        <v>427</v>
      </c>
      <c r="D108" s="36" t="s">
        <v>588</v>
      </c>
      <c r="H108" s="9" t="s">
        <v>583</v>
      </c>
    </row>
    <row r="109" spans="1:8">
      <c r="A109" s="9" t="s">
        <v>1829</v>
      </c>
      <c r="B109" t="s">
        <v>1322</v>
      </c>
      <c r="C109" s="9" t="s">
        <v>427</v>
      </c>
      <c r="D109" s="141" t="s">
        <v>584</v>
      </c>
      <c r="E109" s="9" t="s">
        <v>382</v>
      </c>
      <c r="F109" s="133" t="s">
        <v>1926</v>
      </c>
      <c r="H109" s="9" t="s">
        <v>583</v>
      </c>
    </row>
    <row r="110" spans="1:8">
      <c r="A110" s="9" t="s">
        <v>1830</v>
      </c>
      <c r="B110" t="s">
        <v>1323</v>
      </c>
      <c r="C110" s="9" t="s">
        <v>427</v>
      </c>
      <c r="D110" s="141" t="s">
        <v>584</v>
      </c>
      <c r="E110" s="9" t="s">
        <v>382</v>
      </c>
      <c r="F110" s="133" t="s">
        <v>1926</v>
      </c>
      <c r="H110" s="9" t="s">
        <v>583</v>
      </c>
    </row>
    <row r="111" spans="1:8">
      <c r="A111" s="9" t="s">
        <v>1838</v>
      </c>
      <c r="B111" t="s">
        <v>1324</v>
      </c>
      <c r="C111" s="9" t="s">
        <v>427</v>
      </c>
      <c r="D111" s="141" t="s">
        <v>584</v>
      </c>
      <c r="E111" s="9" t="s">
        <v>382</v>
      </c>
      <c r="F111" s="133" t="s">
        <v>1926</v>
      </c>
      <c r="H111" s="9" t="s">
        <v>583</v>
      </c>
    </row>
    <row r="112" spans="1:8">
      <c r="A112" s="9" t="s">
        <v>1179</v>
      </c>
      <c r="B112" t="s">
        <v>1205</v>
      </c>
      <c r="C112" s="9" t="s">
        <v>427</v>
      </c>
      <c r="D112" s="36" t="s">
        <v>588</v>
      </c>
      <c r="H112" s="9" t="s">
        <v>583</v>
      </c>
    </row>
    <row r="113" spans="1:8">
      <c r="A113" s="9" t="s">
        <v>532</v>
      </c>
      <c r="B113" t="s">
        <v>1325</v>
      </c>
      <c r="C113" s="9" t="s">
        <v>427</v>
      </c>
      <c r="D113" s="36" t="s">
        <v>588</v>
      </c>
      <c r="H113" s="9" t="s">
        <v>583</v>
      </c>
    </row>
    <row r="114" spans="1:8">
      <c r="A114" s="9" t="s">
        <v>530</v>
      </c>
      <c r="B114" t="s">
        <v>1206</v>
      </c>
      <c r="C114" s="9" t="s">
        <v>427</v>
      </c>
      <c r="D114" s="36" t="s">
        <v>588</v>
      </c>
      <c r="H114" s="9" t="s">
        <v>583</v>
      </c>
    </row>
    <row r="115" spans="1:8">
      <c r="A115" s="141" t="s">
        <v>514</v>
      </c>
      <c r="B115" t="s">
        <v>1326</v>
      </c>
      <c r="C115" s="9" t="s">
        <v>427</v>
      </c>
      <c r="D115" s="141" t="s">
        <v>585</v>
      </c>
      <c r="H115" s="9" t="s">
        <v>583</v>
      </c>
    </row>
    <row r="116" spans="1:8">
      <c r="A116" s="9" t="s">
        <v>341</v>
      </c>
      <c r="B116" t="s">
        <v>1207</v>
      </c>
      <c r="C116" s="9" t="s">
        <v>427</v>
      </c>
      <c r="D116" s="36" t="s">
        <v>588</v>
      </c>
      <c r="H116" s="9" t="s">
        <v>583</v>
      </c>
    </row>
    <row r="117" spans="1:8">
      <c r="A117" s="9" t="s">
        <v>484</v>
      </c>
      <c r="B117" t="s">
        <v>1208</v>
      </c>
      <c r="C117" s="9" t="s">
        <v>427</v>
      </c>
      <c r="D117" s="36" t="s">
        <v>588</v>
      </c>
      <c r="H117" s="9" t="s">
        <v>583</v>
      </c>
    </row>
    <row r="118" spans="1:8">
      <c r="A118" s="9" t="s">
        <v>389</v>
      </c>
      <c r="B118" t="s">
        <v>1209</v>
      </c>
      <c r="C118" s="9" t="s">
        <v>427</v>
      </c>
      <c r="D118" s="36" t="s">
        <v>588</v>
      </c>
      <c r="H118" s="9" t="s">
        <v>583</v>
      </c>
    </row>
    <row r="119" spans="1:8">
      <c r="A119" s="9" t="s">
        <v>390</v>
      </c>
      <c r="B119" t="s">
        <v>1210</v>
      </c>
      <c r="C119" s="9" t="s">
        <v>427</v>
      </c>
      <c r="D119" s="36" t="s">
        <v>588</v>
      </c>
      <c r="H119" s="9" t="s">
        <v>583</v>
      </c>
    </row>
    <row r="120" spans="1:8">
      <c r="A120" s="9" t="s">
        <v>392</v>
      </c>
      <c r="B120" t="s">
        <v>1211</v>
      </c>
      <c r="C120" s="9" t="s">
        <v>427</v>
      </c>
      <c r="D120" s="36" t="s">
        <v>588</v>
      </c>
      <c r="H120" s="9" t="s">
        <v>583</v>
      </c>
    </row>
    <row r="121" spans="1:8">
      <c r="A121" s="9" t="s">
        <v>531</v>
      </c>
      <c r="B121" t="s">
        <v>1212</v>
      </c>
      <c r="C121" s="9" t="s">
        <v>427</v>
      </c>
      <c r="D121" s="36" t="s">
        <v>588</v>
      </c>
      <c r="H121" s="9" t="s">
        <v>583</v>
      </c>
    </row>
    <row r="122" spans="1:8">
      <c r="A122" s="9" t="s">
        <v>391</v>
      </c>
      <c r="B122" t="s">
        <v>1213</v>
      </c>
      <c r="C122" s="9" t="s">
        <v>427</v>
      </c>
      <c r="D122" s="36" t="s">
        <v>588</v>
      </c>
      <c r="H122" s="9" t="s">
        <v>583</v>
      </c>
    </row>
    <row r="123" spans="1:8">
      <c r="A123" s="9" t="s">
        <v>447</v>
      </c>
      <c r="B123" t="s">
        <v>1327</v>
      </c>
      <c r="C123" s="9" t="s">
        <v>427</v>
      </c>
      <c r="D123" s="141" t="s">
        <v>584</v>
      </c>
      <c r="E123" s="9" t="s">
        <v>382</v>
      </c>
      <c r="F123" s="133" t="s">
        <v>1926</v>
      </c>
      <c r="H123" s="9" t="s">
        <v>583</v>
      </c>
    </row>
    <row r="124" spans="1:8">
      <c r="A124" s="9" t="s">
        <v>477</v>
      </c>
      <c r="B124" t="s">
        <v>1328</v>
      </c>
      <c r="C124" s="9" t="s">
        <v>427</v>
      </c>
      <c r="D124" s="146" t="s">
        <v>1612</v>
      </c>
      <c r="H124" s="9" t="s">
        <v>583</v>
      </c>
    </row>
    <row r="125" spans="1:8">
      <c r="A125" s="9" t="s">
        <v>445</v>
      </c>
      <c r="B125" t="s">
        <v>1329</v>
      </c>
      <c r="C125" s="9" t="s">
        <v>427</v>
      </c>
      <c r="D125" s="141" t="s">
        <v>584</v>
      </c>
      <c r="E125" s="9" t="s">
        <v>382</v>
      </c>
      <c r="F125" s="133" t="s">
        <v>1926</v>
      </c>
      <c r="H125" s="9" t="s">
        <v>583</v>
      </c>
    </row>
    <row r="126" spans="1:8">
      <c r="A126" s="9" t="s">
        <v>501</v>
      </c>
      <c r="B126" t="s">
        <v>1214</v>
      </c>
      <c r="C126" s="9" t="s">
        <v>427</v>
      </c>
      <c r="D126" s="36" t="s">
        <v>588</v>
      </c>
      <c r="H126" s="9" t="s">
        <v>583</v>
      </c>
    </row>
    <row r="127" spans="1:8">
      <c r="A127" s="9" t="s">
        <v>1132</v>
      </c>
      <c r="B127" t="s">
        <v>1215</v>
      </c>
      <c r="C127" s="9" t="s">
        <v>427</v>
      </c>
      <c r="D127" s="36" t="s">
        <v>588</v>
      </c>
      <c r="H127" s="9" t="s">
        <v>583</v>
      </c>
    </row>
    <row r="128" spans="1:8">
      <c r="A128" s="9" t="s">
        <v>1129</v>
      </c>
      <c r="B128" t="s">
        <v>1218</v>
      </c>
      <c r="C128" s="9" t="s">
        <v>427</v>
      </c>
      <c r="D128" s="36" t="s">
        <v>588</v>
      </c>
      <c r="H128" s="9" t="s">
        <v>583</v>
      </c>
    </row>
    <row r="129" spans="1:8">
      <c r="A129" s="9" t="s">
        <v>454</v>
      </c>
      <c r="B129" t="s">
        <v>1219</v>
      </c>
      <c r="C129" s="9" t="s">
        <v>427</v>
      </c>
      <c r="D129" s="36" t="s">
        <v>588</v>
      </c>
      <c r="H129" s="9" t="s">
        <v>583</v>
      </c>
    </row>
    <row r="130" spans="1:8">
      <c r="A130" s="9" t="s">
        <v>396</v>
      </c>
      <c r="B130" t="s">
        <v>1220</v>
      </c>
      <c r="C130" s="9" t="s">
        <v>427</v>
      </c>
      <c r="D130" s="36" t="s">
        <v>588</v>
      </c>
      <c r="H130" s="9" t="s">
        <v>583</v>
      </c>
    </row>
    <row r="131" spans="1:8">
      <c r="A131" s="9" t="s">
        <v>1442</v>
      </c>
      <c r="B131" t="s">
        <v>1221</v>
      </c>
      <c r="C131" s="9" t="s">
        <v>427</v>
      </c>
      <c r="D131" s="36" t="s">
        <v>588</v>
      </c>
      <c r="H131" s="9" t="s">
        <v>583</v>
      </c>
    </row>
    <row r="132" spans="1:8">
      <c r="A132" s="93" t="s">
        <v>1447</v>
      </c>
      <c r="B132" t="s">
        <v>1222</v>
      </c>
      <c r="C132" s="9" t="s">
        <v>427</v>
      </c>
      <c r="D132" s="36" t="s">
        <v>588</v>
      </c>
      <c r="H132" s="9" t="s">
        <v>583</v>
      </c>
    </row>
    <row r="133" spans="1:8">
      <c r="A133" s="9" t="s">
        <v>1174</v>
      </c>
      <c r="B133" t="s">
        <v>1223</v>
      </c>
      <c r="C133" s="9" t="s">
        <v>427</v>
      </c>
      <c r="D133" s="36" t="s">
        <v>588</v>
      </c>
      <c r="H133" s="9" t="s">
        <v>583</v>
      </c>
    </row>
    <row r="134" spans="1:8">
      <c r="A134" s="9" t="s">
        <v>457</v>
      </c>
      <c r="B134" t="s">
        <v>1224</v>
      </c>
      <c r="C134" s="9" t="s">
        <v>427</v>
      </c>
      <c r="D134" s="36" t="s">
        <v>588</v>
      </c>
      <c r="H134" s="9" t="s">
        <v>583</v>
      </c>
    </row>
    <row r="135" spans="1:8">
      <c r="A135" s="9" t="s">
        <v>443</v>
      </c>
      <c r="B135" t="s">
        <v>1330</v>
      </c>
      <c r="C135" s="9" t="s">
        <v>427</v>
      </c>
      <c r="D135" s="141" t="s">
        <v>584</v>
      </c>
      <c r="E135" s="9" t="s">
        <v>382</v>
      </c>
      <c r="F135" s="133" t="s">
        <v>1926</v>
      </c>
      <c r="H135" s="9" t="s">
        <v>583</v>
      </c>
    </row>
    <row r="136" spans="1:8">
      <c r="A136" s="9" t="s">
        <v>1831</v>
      </c>
      <c r="B136" t="s">
        <v>1331</v>
      </c>
      <c r="C136" s="9" t="s">
        <v>427</v>
      </c>
      <c r="D136" s="141" t="s">
        <v>584</v>
      </c>
      <c r="E136" s="9" t="s">
        <v>382</v>
      </c>
      <c r="F136" s="133" t="s">
        <v>1926</v>
      </c>
      <c r="H136" s="9" t="s">
        <v>583</v>
      </c>
    </row>
    <row r="137" spans="1:8">
      <c r="A137" s="9" t="s">
        <v>444</v>
      </c>
      <c r="B137" t="s">
        <v>1332</v>
      </c>
      <c r="C137" s="9" t="s">
        <v>427</v>
      </c>
      <c r="D137" s="141" t="s">
        <v>584</v>
      </c>
      <c r="E137" s="9" t="s">
        <v>382</v>
      </c>
      <c r="F137" s="133" t="s">
        <v>1926</v>
      </c>
      <c r="H137" s="9" t="s">
        <v>583</v>
      </c>
    </row>
    <row r="138" spans="1:8">
      <c r="A138" s="9" t="s">
        <v>513</v>
      </c>
      <c r="B138" t="s">
        <v>1333</v>
      </c>
      <c r="C138" s="9" t="s">
        <v>427</v>
      </c>
      <c r="D138" s="141" t="s">
        <v>584</v>
      </c>
      <c r="E138" s="9" t="s">
        <v>382</v>
      </c>
      <c r="F138" s="133" t="s">
        <v>1926</v>
      </c>
      <c r="H138" s="9" t="s">
        <v>583</v>
      </c>
    </row>
    <row r="139" spans="1:8">
      <c r="A139" s="9" t="s">
        <v>1832</v>
      </c>
      <c r="B139" t="s">
        <v>1334</v>
      </c>
      <c r="C139" s="9" t="s">
        <v>427</v>
      </c>
      <c r="D139" s="141" t="s">
        <v>584</v>
      </c>
      <c r="E139" s="9" t="s">
        <v>382</v>
      </c>
      <c r="F139" s="133" t="s">
        <v>1926</v>
      </c>
      <c r="H139" s="9" t="s">
        <v>583</v>
      </c>
    </row>
    <row r="140" spans="1:8">
      <c r="A140" s="9" t="s">
        <v>487</v>
      </c>
      <c r="B140" t="s">
        <v>1335</v>
      </c>
      <c r="C140" s="9" t="s">
        <v>427</v>
      </c>
      <c r="D140" s="36" t="s">
        <v>588</v>
      </c>
      <c r="H140" s="9" t="s">
        <v>583</v>
      </c>
    </row>
    <row r="141" spans="1:8">
      <c r="A141" s="9" t="s">
        <v>395</v>
      </c>
      <c r="B141" t="s">
        <v>1336</v>
      </c>
      <c r="C141" s="9" t="s">
        <v>427</v>
      </c>
      <c r="D141" s="36" t="s">
        <v>588</v>
      </c>
      <c r="H141" s="9" t="s">
        <v>583</v>
      </c>
    </row>
    <row r="142" spans="1:8">
      <c r="A142" s="9" t="s">
        <v>493</v>
      </c>
      <c r="B142" t="s">
        <v>1337</v>
      </c>
      <c r="C142" s="9" t="s">
        <v>427</v>
      </c>
      <c r="D142" s="36" t="s">
        <v>588</v>
      </c>
      <c r="H142" s="9" t="s">
        <v>583</v>
      </c>
    </row>
    <row r="143" spans="1:8">
      <c r="A143" s="9" t="s">
        <v>492</v>
      </c>
      <c r="B143" t="s">
        <v>1338</v>
      </c>
      <c r="C143" s="9" t="s">
        <v>427</v>
      </c>
      <c r="D143" s="36" t="s">
        <v>588</v>
      </c>
      <c r="H143" s="9" t="s">
        <v>583</v>
      </c>
    </row>
    <row r="144" spans="1:8">
      <c r="A144" s="9" t="s">
        <v>489</v>
      </c>
      <c r="B144" t="s">
        <v>1225</v>
      </c>
      <c r="C144" s="9" t="s">
        <v>427</v>
      </c>
      <c r="D144" s="36" t="s">
        <v>588</v>
      </c>
      <c r="H144" s="9" t="s">
        <v>583</v>
      </c>
    </row>
    <row r="145" spans="1:8">
      <c r="A145" s="9" t="s">
        <v>491</v>
      </c>
      <c r="B145" t="s">
        <v>1226</v>
      </c>
      <c r="C145" s="9" t="s">
        <v>427</v>
      </c>
      <c r="D145" s="36" t="s">
        <v>588</v>
      </c>
      <c r="H145" s="9" t="s">
        <v>583</v>
      </c>
    </row>
    <row r="146" spans="1:8">
      <c r="A146" s="9" t="s">
        <v>1178</v>
      </c>
      <c r="B146" t="s">
        <v>1227</v>
      </c>
      <c r="C146" s="9" t="s">
        <v>427</v>
      </c>
      <c r="D146" s="36" t="s">
        <v>588</v>
      </c>
      <c r="H146" s="9" t="s">
        <v>583</v>
      </c>
    </row>
    <row r="147" spans="1:8">
      <c r="A147" s="9" t="s">
        <v>490</v>
      </c>
      <c r="B147" t="s">
        <v>1228</v>
      </c>
      <c r="C147" s="9" t="s">
        <v>427</v>
      </c>
      <c r="D147" s="36" t="s">
        <v>588</v>
      </c>
      <c r="H147" s="9" t="s">
        <v>583</v>
      </c>
    </row>
    <row r="148" spans="1:8">
      <c r="A148" s="9" t="s">
        <v>481</v>
      </c>
      <c r="B148" t="s">
        <v>1229</v>
      </c>
      <c r="C148" s="9" t="s">
        <v>427</v>
      </c>
      <c r="D148" s="36" t="s">
        <v>588</v>
      </c>
      <c r="H148" s="9" t="s">
        <v>583</v>
      </c>
    </row>
    <row r="149" spans="1:8">
      <c r="A149" s="9" t="s">
        <v>449</v>
      </c>
      <c r="B149" t="s">
        <v>1339</v>
      </c>
      <c r="C149" s="9" t="s">
        <v>427</v>
      </c>
      <c r="D149" s="141" t="s">
        <v>584</v>
      </c>
      <c r="E149" s="9" t="s">
        <v>382</v>
      </c>
      <c r="F149" s="133" t="s">
        <v>1926</v>
      </c>
      <c r="H149" s="9" t="s">
        <v>583</v>
      </c>
    </row>
    <row r="150" spans="1:8">
      <c r="A150" s="9" t="s">
        <v>393</v>
      </c>
      <c r="B150" t="s">
        <v>1230</v>
      </c>
      <c r="C150" s="9" t="s">
        <v>427</v>
      </c>
      <c r="D150" s="36" t="s">
        <v>588</v>
      </c>
      <c r="H150" s="9" t="s">
        <v>583</v>
      </c>
    </row>
    <row r="151" spans="1:8">
      <c r="A151" s="9" t="s">
        <v>497</v>
      </c>
      <c r="B151" t="s">
        <v>1340</v>
      </c>
      <c r="C151" s="9" t="s">
        <v>427</v>
      </c>
      <c r="D151" s="146" t="s">
        <v>1612</v>
      </c>
      <c r="H151" s="9" t="s">
        <v>583</v>
      </c>
    </row>
    <row r="152" spans="1:8">
      <c r="A152" s="9" t="s">
        <v>340</v>
      </c>
      <c r="B152" t="s">
        <v>1341</v>
      </c>
      <c r="C152" s="9" t="s">
        <v>427</v>
      </c>
      <c r="D152" s="146" t="s">
        <v>1612</v>
      </c>
      <c r="H152" s="9" t="s">
        <v>583</v>
      </c>
    </row>
    <row r="153" spans="1:8">
      <c r="A153" s="9" t="s">
        <v>504</v>
      </c>
      <c r="B153" t="s">
        <v>1342</v>
      </c>
      <c r="C153" s="9" t="s">
        <v>427</v>
      </c>
      <c r="D153" s="146" t="s">
        <v>1612</v>
      </c>
      <c r="H153" s="9" t="s">
        <v>583</v>
      </c>
    </row>
    <row r="154" spans="1:8">
      <c r="A154" s="9" t="s">
        <v>446</v>
      </c>
      <c r="B154" t="s">
        <v>1343</v>
      </c>
      <c r="C154" s="9" t="s">
        <v>427</v>
      </c>
      <c r="D154" s="141" t="s">
        <v>584</v>
      </c>
      <c r="E154" s="9" t="s">
        <v>382</v>
      </c>
      <c r="F154" s="133" t="s">
        <v>1926</v>
      </c>
      <c r="H154" s="9" t="s">
        <v>583</v>
      </c>
    </row>
    <row r="155" spans="1:8">
      <c r="A155" s="9" t="s">
        <v>478</v>
      </c>
      <c r="B155" t="s">
        <v>1344</v>
      </c>
      <c r="C155" s="9" t="s">
        <v>427</v>
      </c>
      <c r="D155" s="146" t="s">
        <v>1612</v>
      </c>
      <c r="H155" s="9" t="s">
        <v>583</v>
      </c>
    </row>
    <row r="156" spans="1:8">
      <c r="A156" s="9" t="s">
        <v>469</v>
      </c>
      <c r="B156" t="s">
        <v>1345</v>
      </c>
      <c r="C156" s="9" t="s">
        <v>427</v>
      </c>
      <c r="D156" s="146" t="s">
        <v>1612</v>
      </c>
      <c r="H156" s="9" t="s">
        <v>583</v>
      </c>
    </row>
    <row r="157" spans="1:8">
      <c r="A157" s="141" t="s">
        <v>467</v>
      </c>
      <c r="B157" t="s">
        <v>1134</v>
      </c>
      <c r="C157" s="9" t="s">
        <v>427</v>
      </c>
      <c r="D157" s="146" t="s">
        <v>1612</v>
      </c>
      <c r="H157" s="9" t="s">
        <v>583</v>
      </c>
    </row>
    <row r="158" spans="1:8">
      <c r="A158" s="141" t="s">
        <v>516</v>
      </c>
      <c r="B158" t="s">
        <v>1346</v>
      </c>
      <c r="C158" s="9" t="s">
        <v>427</v>
      </c>
      <c r="D158" s="146" t="s">
        <v>1612</v>
      </c>
      <c r="H158" s="9" t="s">
        <v>583</v>
      </c>
    </row>
    <row r="159" spans="1:8">
      <c r="A159" s="141" t="s">
        <v>386</v>
      </c>
      <c r="B159" t="s">
        <v>1347</v>
      </c>
      <c r="C159" s="9" t="s">
        <v>427</v>
      </c>
      <c r="D159" s="36" t="s">
        <v>588</v>
      </c>
      <c r="H159" s="9" t="s">
        <v>583</v>
      </c>
    </row>
    <row r="160" spans="1:8">
      <c r="A160" s="9" t="s">
        <v>1251</v>
      </c>
      <c r="B160" t="s">
        <v>1348</v>
      </c>
      <c r="C160" s="9" t="s">
        <v>427</v>
      </c>
      <c r="D160" s="36" t="s">
        <v>588</v>
      </c>
      <c r="H160" s="9" t="s">
        <v>583</v>
      </c>
    </row>
    <row r="161" spans="1:8">
      <c r="A161" s="9" t="s">
        <v>1250</v>
      </c>
      <c r="B161" t="s">
        <v>1231</v>
      </c>
      <c r="C161" s="9" t="s">
        <v>427</v>
      </c>
      <c r="D161" s="36" t="s">
        <v>588</v>
      </c>
      <c r="H161" s="9" t="s">
        <v>583</v>
      </c>
    </row>
    <row r="162" spans="1:8">
      <c r="A162" s="9" t="s">
        <v>1095</v>
      </c>
      <c r="B162" t="s">
        <v>1349</v>
      </c>
      <c r="C162" s="9" t="s">
        <v>427</v>
      </c>
      <c r="D162" s="141" t="s">
        <v>584</v>
      </c>
      <c r="E162" s="9" t="s">
        <v>249</v>
      </c>
      <c r="F162" s="133">
        <v>100</v>
      </c>
      <c r="H162" s="9" t="s">
        <v>583</v>
      </c>
    </row>
    <row r="163" spans="1:8">
      <c r="A163" s="9" t="s">
        <v>450</v>
      </c>
      <c r="B163" t="s">
        <v>1232</v>
      </c>
      <c r="C163" s="9" t="s">
        <v>427</v>
      </c>
      <c r="D163" s="36" t="s">
        <v>588</v>
      </c>
      <c r="H163" s="9" t="s">
        <v>583</v>
      </c>
    </row>
    <row r="164" spans="1:8">
      <c r="A164" s="9" t="s">
        <v>451</v>
      </c>
      <c r="B164" t="s">
        <v>1233</v>
      </c>
      <c r="C164" s="9" t="s">
        <v>427</v>
      </c>
      <c r="D164" s="36" t="s">
        <v>588</v>
      </c>
      <c r="H164" s="9" t="s">
        <v>583</v>
      </c>
    </row>
    <row r="165" spans="1:8">
      <c r="A165" s="9" t="s">
        <v>494</v>
      </c>
      <c r="B165" t="s">
        <v>1234</v>
      </c>
      <c r="C165" s="9" t="s">
        <v>427</v>
      </c>
      <c r="D165" s="36" t="s">
        <v>588</v>
      </c>
      <c r="H165" s="9" t="s">
        <v>583</v>
      </c>
    </row>
    <row r="166" spans="1:8">
      <c r="A166" s="9" t="s">
        <v>452</v>
      </c>
      <c r="B166" t="s">
        <v>1235</v>
      </c>
      <c r="C166" s="9" t="s">
        <v>427</v>
      </c>
      <c r="D166" s="36" t="s">
        <v>588</v>
      </c>
      <c r="H166" s="9" t="s">
        <v>583</v>
      </c>
    </row>
    <row r="167" spans="1:8">
      <c r="A167" s="9" t="s">
        <v>455</v>
      </c>
      <c r="B167" t="s">
        <v>1350</v>
      </c>
      <c r="C167" s="9" t="s">
        <v>427</v>
      </c>
      <c r="D167" s="36" t="s">
        <v>588</v>
      </c>
      <c r="H167" s="9" t="s">
        <v>583</v>
      </c>
    </row>
    <row r="168" spans="1:8">
      <c r="A168" s="9" t="s">
        <v>533</v>
      </c>
      <c r="B168" t="s">
        <v>1216</v>
      </c>
      <c r="C168" s="9" t="s">
        <v>427</v>
      </c>
      <c r="D168" s="36" t="s">
        <v>588</v>
      </c>
      <c r="H168" s="9" t="s">
        <v>583</v>
      </c>
    </row>
    <row r="169" spans="1:8">
      <c r="A169" s="9" t="s">
        <v>1942</v>
      </c>
      <c r="B169" t="s">
        <v>1217</v>
      </c>
      <c r="C169" s="9" t="s">
        <v>427</v>
      </c>
      <c r="D169" s="36" t="s">
        <v>588</v>
      </c>
      <c r="H169" s="9" t="s">
        <v>583</v>
      </c>
    </row>
    <row r="170" spans="1:8">
      <c r="A170" s="9" t="s">
        <v>1365</v>
      </c>
      <c r="B170" t="s">
        <v>1351</v>
      </c>
      <c r="C170" s="9" t="s">
        <v>427</v>
      </c>
      <c r="D170" s="141" t="s">
        <v>584</v>
      </c>
      <c r="E170" s="9" t="s">
        <v>382</v>
      </c>
      <c r="F170" s="133" t="s">
        <v>1926</v>
      </c>
      <c r="H170" s="9" t="s">
        <v>583</v>
      </c>
    </row>
    <row r="171" spans="1:8">
      <c r="A171" s="141" t="s">
        <v>432</v>
      </c>
      <c r="B171" t="s">
        <v>1352</v>
      </c>
      <c r="C171" s="9" t="s">
        <v>427</v>
      </c>
      <c r="D171" s="141" t="s">
        <v>584</v>
      </c>
      <c r="E171" s="9" t="s">
        <v>382</v>
      </c>
      <c r="F171" s="133" t="s">
        <v>1926</v>
      </c>
      <c r="H171" s="9" t="s">
        <v>583</v>
      </c>
    </row>
    <row r="172" spans="1:8">
      <c r="A172" s="9" t="s">
        <v>1541</v>
      </c>
      <c r="B172" t="s">
        <v>1353</v>
      </c>
      <c r="C172" s="9" t="s">
        <v>427</v>
      </c>
      <c r="D172" s="141" t="s">
        <v>584</v>
      </c>
      <c r="E172" s="9" t="s">
        <v>382</v>
      </c>
      <c r="F172" s="133" t="s">
        <v>1926</v>
      </c>
      <c r="H172" s="9" t="s">
        <v>583</v>
      </c>
    </row>
    <row r="173" spans="1:8">
      <c r="A173" s="9" t="s">
        <v>433</v>
      </c>
      <c r="B173" t="s">
        <v>1354</v>
      </c>
      <c r="C173" s="9" t="s">
        <v>427</v>
      </c>
      <c r="D173" s="141" t="s">
        <v>584</v>
      </c>
      <c r="E173" s="9" t="s">
        <v>382</v>
      </c>
      <c r="F173" s="133" t="s">
        <v>1926</v>
      </c>
      <c r="H173" s="9" t="s">
        <v>583</v>
      </c>
    </row>
    <row r="174" spans="1:8">
      <c r="A174" s="9" t="s">
        <v>1355</v>
      </c>
      <c r="B174" t="s">
        <v>1253</v>
      </c>
      <c r="C174" s="9" t="s">
        <v>427</v>
      </c>
      <c r="D174" s="36" t="s">
        <v>588</v>
      </c>
      <c r="H174" s="9" t="s">
        <v>583</v>
      </c>
    </row>
    <row r="175" spans="1:8">
      <c r="A175" s="9" t="s">
        <v>1367</v>
      </c>
      <c r="B175" t="s">
        <v>1368</v>
      </c>
      <c r="C175" s="9" t="s">
        <v>427</v>
      </c>
      <c r="D175" s="36" t="s">
        <v>588</v>
      </c>
      <c r="H175" s="9" t="s">
        <v>583</v>
      </c>
    </row>
    <row r="176" spans="1:8">
      <c r="A176" s="9" t="s">
        <v>1381</v>
      </c>
      <c r="B176" t="s">
        <v>1383</v>
      </c>
      <c r="C176" s="9" t="s">
        <v>427</v>
      </c>
      <c r="D176" s="36" t="s">
        <v>588</v>
      </c>
      <c r="H176" s="9" t="s">
        <v>583</v>
      </c>
    </row>
    <row r="177" spans="1:8">
      <c r="A177" s="9" t="s">
        <v>1382</v>
      </c>
      <c r="B177" t="s">
        <v>1384</v>
      </c>
      <c r="C177" s="9" t="s">
        <v>427</v>
      </c>
      <c r="D177" s="36" t="s">
        <v>588</v>
      </c>
      <c r="H177" s="9" t="s">
        <v>583</v>
      </c>
    </row>
    <row r="178" spans="1:8">
      <c r="A178" s="9" t="s">
        <v>1415</v>
      </c>
      <c r="B178" t="s">
        <v>1416</v>
      </c>
      <c r="C178" s="9" t="s">
        <v>427</v>
      </c>
      <c r="D178" s="36" t="s">
        <v>588</v>
      </c>
      <c r="H178" s="9" t="s">
        <v>583</v>
      </c>
    </row>
    <row r="179" spans="1:8">
      <c r="A179" s="9" t="s">
        <v>1417</v>
      </c>
      <c r="B179" t="s">
        <v>1418</v>
      </c>
      <c r="C179" s="9" t="s">
        <v>427</v>
      </c>
      <c r="D179" s="36" t="s">
        <v>588</v>
      </c>
      <c r="H179" s="9" t="s">
        <v>583</v>
      </c>
    </row>
    <row r="180" spans="1:8">
      <c r="A180" s="9" t="s">
        <v>1419</v>
      </c>
      <c r="B180" t="s">
        <v>1420</v>
      </c>
      <c r="C180" s="9" t="s">
        <v>427</v>
      </c>
      <c r="D180" s="36" t="s">
        <v>588</v>
      </c>
      <c r="H180" s="9" t="s">
        <v>583</v>
      </c>
    </row>
    <row r="181" spans="1:8">
      <c r="A181" s="9" t="s">
        <v>1421</v>
      </c>
      <c r="B181" t="s">
        <v>1423</v>
      </c>
      <c r="C181" s="9" t="s">
        <v>427</v>
      </c>
      <c r="D181" s="36" t="s">
        <v>588</v>
      </c>
      <c r="H181" s="9" t="s">
        <v>583</v>
      </c>
    </row>
    <row r="182" spans="1:8">
      <c r="A182" s="9" t="s">
        <v>1422</v>
      </c>
      <c r="B182" t="s">
        <v>1424</v>
      </c>
      <c r="C182" s="9" t="s">
        <v>427</v>
      </c>
      <c r="D182" s="36" t="s">
        <v>588</v>
      </c>
      <c r="H182" s="9" t="s">
        <v>583</v>
      </c>
    </row>
    <row r="183" spans="1:8">
      <c r="A183" s="9" t="s">
        <v>1434</v>
      </c>
      <c r="B183" t="s">
        <v>1433</v>
      </c>
      <c r="C183" s="9" t="s">
        <v>427</v>
      </c>
      <c r="D183" s="36" t="s">
        <v>588</v>
      </c>
      <c r="H183" s="9" t="s">
        <v>583</v>
      </c>
    </row>
    <row r="184" spans="1:8">
      <c r="A184" s="9" t="s">
        <v>1435</v>
      </c>
      <c r="B184" t="s">
        <v>1436</v>
      </c>
      <c r="C184" s="9" t="s">
        <v>427</v>
      </c>
      <c r="D184" s="36" t="s">
        <v>588</v>
      </c>
      <c r="H184" s="9" t="s">
        <v>583</v>
      </c>
    </row>
    <row r="185" spans="1:8">
      <c r="A185" s="9" t="s">
        <v>1542</v>
      </c>
      <c r="B185" t="s">
        <v>1437</v>
      </c>
      <c r="C185" s="9" t="s">
        <v>427</v>
      </c>
      <c r="D185" s="36" t="s">
        <v>588</v>
      </c>
      <c r="H185" s="9" t="s">
        <v>583</v>
      </c>
    </row>
    <row r="186" spans="1:8">
      <c r="A186" s="9" t="s">
        <v>1445</v>
      </c>
      <c r="B186" t="s">
        <v>1446</v>
      </c>
      <c r="C186" s="9" t="s">
        <v>427</v>
      </c>
      <c r="D186" s="36" t="s">
        <v>588</v>
      </c>
      <c r="H186" s="9" t="s">
        <v>583</v>
      </c>
    </row>
    <row r="187" spans="1:8">
      <c r="A187" s="9" t="s">
        <v>1449</v>
      </c>
      <c r="B187" t="s">
        <v>1450</v>
      </c>
      <c r="C187" s="9" t="s">
        <v>427</v>
      </c>
      <c r="D187" s="36" t="s">
        <v>588</v>
      </c>
      <c r="H187" s="9" t="s">
        <v>583</v>
      </c>
    </row>
    <row r="188" spans="1:8">
      <c r="A188" s="97" t="s">
        <v>1543</v>
      </c>
      <c r="B188" t="s">
        <v>1546</v>
      </c>
      <c r="C188" s="9" t="s">
        <v>427</v>
      </c>
      <c r="D188" s="36" t="s">
        <v>588</v>
      </c>
      <c r="H188" s="9" t="s">
        <v>583</v>
      </c>
    </row>
    <row r="189" spans="1:8">
      <c r="A189" s="97" t="s">
        <v>1545</v>
      </c>
      <c r="B189" t="s">
        <v>1547</v>
      </c>
      <c r="C189" s="9" t="s">
        <v>427</v>
      </c>
      <c r="D189" s="36" t="s">
        <v>588</v>
      </c>
      <c r="H189" s="9" t="s">
        <v>583</v>
      </c>
    </row>
    <row r="190" spans="1:8">
      <c r="A190" s="97" t="s">
        <v>1544</v>
      </c>
      <c r="B190" t="s">
        <v>1548</v>
      </c>
      <c r="C190" s="9" t="s">
        <v>427</v>
      </c>
      <c r="D190" s="36" t="s">
        <v>588</v>
      </c>
      <c r="H190" s="9" t="s">
        <v>583</v>
      </c>
    </row>
    <row r="191" spans="1:8">
      <c r="A191" s="98" t="s">
        <v>1550</v>
      </c>
      <c r="B191" t="s">
        <v>1549</v>
      </c>
      <c r="C191" s="9" t="s">
        <v>427</v>
      </c>
      <c r="D191" s="141" t="s">
        <v>587</v>
      </c>
      <c r="H191" s="9" t="s">
        <v>583</v>
      </c>
    </row>
    <row r="192" spans="1:8">
      <c r="A192" s="9" t="s">
        <v>1551</v>
      </c>
      <c r="B192" t="s">
        <v>1552</v>
      </c>
      <c r="C192" s="9" t="s">
        <v>427</v>
      </c>
      <c r="D192" s="36" t="s">
        <v>588</v>
      </c>
      <c r="H192" s="9" t="s">
        <v>583</v>
      </c>
    </row>
    <row r="193" spans="1:8">
      <c r="A193" s="98" t="s">
        <v>1553</v>
      </c>
      <c r="B193" t="s">
        <v>1943</v>
      </c>
      <c r="C193" s="9" t="s">
        <v>427</v>
      </c>
      <c r="D193" s="36" t="s">
        <v>588</v>
      </c>
      <c r="H193" s="9" t="s">
        <v>583</v>
      </c>
    </row>
    <row r="194" spans="1:8">
      <c r="A194" s="9" t="s">
        <v>1554</v>
      </c>
      <c r="B194" t="s">
        <v>1555</v>
      </c>
      <c r="C194" s="9" t="s">
        <v>427</v>
      </c>
      <c r="D194" s="36" t="s">
        <v>588</v>
      </c>
      <c r="H194" s="9" t="s">
        <v>583</v>
      </c>
    </row>
    <row r="195" spans="1:8">
      <c r="A195" s="9" t="s">
        <v>1570</v>
      </c>
      <c r="B195" t="s">
        <v>1569</v>
      </c>
      <c r="C195" s="9" t="s">
        <v>427</v>
      </c>
      <c r="D195" s="36" t="s">
        <v>588</v>
      </c>
      <c r="H195" s="9" t="s">
        <v>583</v>
      </c>
    </row>
    <row r="196" spans="1:8">
      <c r="A196" s="9" t="s">
        <v>1577</v>
      </c>
      <c r="B196" t="s">
        <v>1578</v>
      </c>
      <c r="C196" s="9" t="s">
        <v>427</v>
      </c>
      <c r="D196" s="36" t="s">
        <v>588</v>
      </c>
      <c r="H196" s="9" t="s">
        <v>583</v>
      </c>
    </row>
    <row r="197" spans="1:8">
      <c r="A197" s="9" t="s">
        <v>1572</v>
      </c>
      <c r="B197" t="s">
        <v>1579</v>
      </c>
      <c r="C197" s="9" t="s">
        <v>427</v>
      </c>
      <c r="D197" s="36" t="s">
        <v>588</v>
      </c>
      <c r="H197" s="9" t="s">
        <v>583</v>
      </c>
    </row>
    <row r="198" spans="1:8">
      <c r="A198" s="9" t="s">
        <v>1571</v>
      </c>
      <c r="B198" t="s">
        <v>1580</v>
      </c>
      <c r="C198" s="9" t="s">
        <v>427</v>
      </c>
      <c r="D198" s="36" t="s">
        <v>588</v>
      </c>
      <c r="H198" s="9" t="s">
        <v>583</v>
      </c>
    </row>
    <row r="199" spans="1:8">
      <c r="A199" s="9" t="s">
        <v>1576</v>
      </c>
      <c r="B199" t="s">
        <v>1581</v>
      </c>
      <c r="C199" s="9" t="s">
        <v>427</v>
      </c>
      <c r="D199" s="36" t="s">
        <v>588</v>
      </c>
      <c r="H199" s="9" t="s">
        <v>583</v>
      </c>
    </row>
    <row r="200" spans="1:8">
      <c r="A200" s="9" t="s">
        <v>1574</v>
      </c>
      <c r="B200" t="s">
        <v>1582</v>
      </c>
      <c r="C200" s="9" t="s">
        <v>427</v>
      </c>
      <c r="D200" s="36" t="s">
        <v>588</v>
      </c>
      <c r="H200" s="9" t="s">
        <v>583</v>
      </c>
    </row>
    <row r="201" spans="1:8">
      <c r="A201" s="9" t="s">
        <v>1575</v>
      </c>
      <c r="B201" t="s">
        <v>1583</v>
      </c>
      <c r="C201" s="9" t="s">
        <v>427</v>
      </c>
      <c r="D201" s="36" t="s">
        <v>588</v>
      </c>
      <c r="H201" s="9" t="s">
        <v>583</v>
      </c>
    </row>
    <row r="202" spans="1:8">
      <c r="A202" s="9" t="s">
        <v>1573</v>
      </c>
      <c r="B202" t="s">
        <v>1584</v>
      </c>
      <c r="C202" s="9" t="s">
        <v>427</v>
      </c>
      <c r="D202" s="36" t="s">
        <v>588</v>
      </c>
      <c r="H202" s="9" t="s">
        <v>583</v>
      </c>
    </row>
    <row r="203" spans="1:8">
      <c r="A203" s="9" t="s">
        <v>1598</v>
      </c>
      <c r="B203" t="s">
        <v>1920</v>
      </c>
      <c r="C203" s="9" t="s">
        <v>427</v>
      </c>
      <c r="D203" s="141" t="s">
        <v>585</v>
      </c>
      <c r="H203" s="9" t="s">
        <v>583</v>
      </c>
    </row>
    <row r="204" spans="1:8">
      <c r="A204" s="9" t="s">
        <v>1599</v>
      </c>
      <c r="B204" t="s">
        <v>1921</v>
      </c>
      <c r="C204" s="9" t="s">
        <v>427</v>
      </c>
      <c r="D204" s="141" t="s">
        <v>585</v>
      </c>
      <c r="H204" s="9" t="s">
        <v>583</v>
      </c>
    </row>
    <row r="205" spans="1:8">
      <c r="A205" s="9" t="s">
        <v>1600</v>
      </c>
      <c r="B205" t="s">
        <v>1922</v>
      </c>
      <c r="C205" s="9" t="s">
        <v>427</v>
      </c>
      <c r="D205" s="141" t="s">
        <v>585</v>
      </c>
      <c r="H205" s="9" t="s">
        <v>583</v>
      </c>
    </row>
    <row r="206" spans="1:8">
      <c r="A206" s="9" t="s">
        <v>1601</v>
      </c>
      <c r="B206" t="s">
        <v>1923</v>
      </c>
      <c r="C206" s="9" t="s">
        <v>427</v>
      </c>
      <c r="D206" s="141" t="s">
        <v>585</v>
      </c>
      <c r="H206" s="9" t="s">
        <v>583</v>
      </c>
    </row>
    <row r="207" spans="1:8">
      <c r="A207" s="9" t="s">
        <v>1603</v>
      </c>
      <c r="B207" t="s">
        <v>1605</v>
      </c>
      <c r="C207" s="9" t="s">
        <v>427</v>
      </c>
      <c r="D207" s="141" t="s">
        <v>589</v>
      </c>
      <c r="H207" s="9" t="s">
        <v>583</v>
      </c>
    </row>
    <row r="208" spans="1:8">
      <c r="A208" s="9" t="s">
        <v>1604</v>
      </c>
      <c r="B208" s="146" t="s">
        <v>1606</v>
      </c>
      <c r="C208" s="146" t="s">
        <v>427</v>
      </c>
      <c r="D208" s="146" t="s">
        <v>1133</v>
      </c>
      <c r="E208" s="146"/>
      <c r="F208" s="146"/>
      <c r="G208" s="146"/>
      <c r="H208" s="146" t="s">
        <v>583</v>
      </c>
    </row>
    <row r="209" spans="1:8">
      <c r="A209" s="9" t="s">
        <v>1650</v>
      </c>
      <c r="B209" t="s">
        <v>1655</v>
      </c>
      <c r="C209" s="9" t="s">
        <v>427</v>
      </c>
      <c r="D209" s="36" t="s">
        <v>588</v>
      </c>
      <c r="H209" s="9" t="s">
        <v>583</v>
      </c>
    </row>
    <row r="210" spans="1:8">
      <c r="A210" s="9" t="s">
        <v>1651</v>
      </c>
      <c r="B210" t="s">
        <v>1656</v>
      </c>
      <c r="C210" s="9" t="s">
        <v>427</v>
      </c>
      <c r="D210" s="141" t="s">
        <v>587</v>
      </c>
      <c r="H210" s="9" t="s">
        <v>583</v>
      </c>
    </row>
    <row r="211" spans="1:8">
      <c r="A211" s="9" t="s">
        <v>1652</v>
      </c>
      <c r="B211" t="s">
        <v>1657</v>
      </c>
      <c r="C211" s="9" t="s">
        <v>427</v>
      </c>
      <c r="D211" s="141" t="s">
        <v>587</v>
      </c>
      <c r="H211" s="9" t="s">
        <v>583</v>
      </c>
    </row>
    <row r="212" spans="1:8">
      <c r="A212" s="9" t="s">
        <v>1653</v>
      </c>
      <c r="B212" t="s">
        <v>1658</v>
      </c>
      <c r="C212" s="9" t="s">
        <v>427</v>
      </c>
      <c r="D212" s="36" t="s">
        <v>588</v>
      </c>
      <c r="H212" s="9" t="s">
        <v>583</v>
      </c>
    </row>
    <row r="213" spans="1:8">
      <c r="A213" s="9" t="s">
        <v>1654</v>
      </c>
      <c r="B213" t="s">
        <v>1659</v>
      </c>
      <c r="C213" s="9" t="s">
        <v>427</v>
      </c>
      <c r="D213" s="36" t="s">
        <v>588</v>
      </c>
      <c r="H213" s="9" t="s">
        <v>583</v>
      </c>
    </row>
    <row r="214" spans="1:8">
      <c r="A214" s="9" t="s">
        <v>1874</v>
      </c>
      <c r="B214" t="s">
        <v>1674</v>
      </c>
      <c r="C214" s="9" t="s">
        <v>427</v>
      </c>
      <c r="D214" s="36" t="s">
        <v>588</v>
      </c>
      <c r="H214" s="9" t="s">
        <v>583</v>
      </c>
    </row>
    <row r="215" spans="1:8">
      <c r="A215" s="9" t="s">
        <v>1875</v>
      </c>
      <c r="B215" s="138" t="s">
        <v>1675</v>
      </c>
      <c r="C215" s="9" t="s">
        <v>427</v>
      </c>
      <c r="D215" s="143" t="s">
        <v>588</v>
      </c>
      <c r="H215" s="9" t="s">
        <v>583</v>
      </c>
    </row>
    <row r="216" spans="1:8">
      <c r="A216" s="9" t="s">
        <v>1876</v>
      </c>
      <c r="B216" t="s">
        <v>1676</v>
      </c>
      <c r="C216" s="9" t="s">
        <v>427</v>
      </c>
      <c r="D216" s="36" t="s">
        <v>588</v>
      </c>
      <c r="H216" s="9" t="s">
        <v>583</v>
      </c>
    </row>
    <row r="217" spans="1:8">
      <c r="A217" s="9" t="s">
        <v>1877</v>
      </c>
      <c r="B217" t="s">
        <v>1677</v>
      </c>
      <c r="C217" s="9" t="s">
        <v>427</v>
      </c>
      <c r="D217" s="36" t="s">
        <v>588</v>
      </c>
      <c r="H217" s="9" t="s">
        <v>583</v>
      </c>
    </row>
    <row r="218" spans="1:8">
      <c r="A218" s="9" t="s">
        <v>1878</v>
      </c>
      <c r="B218" s="138" t="s">
        <v>1678</v>
      </c>
      <c r="C218" s="9" t="s">
        <v>427</v>
      </c>
      <c r="D218" s="143" t="s">
        <v>588</v>
      </c>
      <c r="H218" s="9" t="s">
        <v>583</v>
      </c>
    </row>
    <row r="219" spans="1:8">
      <c r="A219" s="9" t="s">
        <v>1879</v>
      </c>
      <c r="B219" s="138" t="s">
        <v>1679</v>
      </c>
      <c r="C219" s="9" t="s">
        <v>427</v>
      </c>
      <c r="D219" s="143" t="s">
        <v>588</v>
      </c>
      <c r="H219" s="9" t="s">
        <v>583</v>
      </c>
    </row>
    <row r="220" spans="1:8">
      <c r="A220" s="9" t="s">
        <v>1880</v>
      </c>
      <c r="B220" t="s">
        <v>1680</v>
      </c>
      <c r="C220" s="9" t="s">
        <v>427</v>
      </c>
      <c r="D220" s="36" t="s">
        <v>588</v>
      </c>
      <c r="H220" s="9" t="s">
        <v>583</v>
      </c>
    </row>
    <row r="221" spans="1:8">
      <c r="A221" s="9" t="s">
        <v>1881</v>
      </c>
      <c r="B221" t="s">
        <v>1681</v>
      </c>
      <c r="C221" s="9" t="s">
        <v>427</v>
      </c>
      <c r="D221" s="36" t="s">
        <v>588</v>
      </c>
      <c r="H221" s="9" t="s">
        <v>583</v>
      </c>
    </row>
    <row r="222" spans="1:8">
      <c r="A222" s="9" t="s">
        <v>1882</v>
      </c>
      <c r="B222" t="s">
        <v>1682</v>
      </c>
      <c r="C222" s="9" t="s">
        <v>427</v>
      </c>
      <c r="D222" s="36" t="s">
        <v>588</v>
      </c>
      <c r="H222" s="9" t="s">
        <v>583</v>
      </c>
    </row>
    <row r="223" spans="1:8">
      <c r="A223" s="9" t="s">
        <v>1883</v>
      </c>
      <c r="B223" t="s">
        <v>1683</v>
      </c>
      <c r="C223" s="9" t="s">
        <v>427</v>
      </c>
      <c r="D223" s="36" t="s">
        <v>588</v>
      </c>
      <c r="H223" s="9" t="s">
        <v>583</v>
      </c>
    </row>
    <row r="224" spans="1:8">
      <c r="A224" s="9" t="s">
        <v>1884</v>
      </c>
      <c r="B224" t="s">
        <v>1684</v>
      </c>
      <c r="C224" s="9" t="s">
        <v>427</v>
      </c>
      <c r="D224" s="36" t="s">
        <v>588</v>
      </c>
      <c r="H224" s="9" t="s">
        <v>583</v>
      </c>
    </row>
    <row r="225" spans="1:8">
      <c r="A225" s="9" t="s">
        <v>1885</v>
      </c>
      <c r="B225" t="s">
        <v>1685</v>
      </c>
      <c r="C225" s="9" t="s">
        <v>427</v>
      </c>
      <c r="D225" s="36" t="s">
        <v>588</v>
      </c>
      <c r="H225" s="9" t="s">
        <v>583</v>
      </c>
    </row>
    <row r="226" spans="1:8">
      <c r="A226" s="9" t="s">
        <v>1886</v>
      </c>
      <c r="B226" t="s">
        <v>1686</v>
      </c>
      <c r="C226" s="9" t="s">
        <v>427</v>
      </c>
      <c r="D226" s="36" t="s">
        <v>588</v>
      </c>
      <c r="H226" s="9" t="s">
        <v>583</v>
      </c>
    </row>
    <row r="227" spans="1:8">
      <c r="A227" s="9" t="s">
        <v>1746</v>
      </c>
      <c r="B227" t="s">
        <v>1752</v>
      </c>
      <c r="C227" s="9" t="s">
        <v>427</v>
      </c>
      <c r="D227" s="36" t="s">
        <v>588</v>
      </c>
      <c r="H227" s="9" t="s">
        <v>583</v>
      </c>
    </row>
    <row r="228" spans="1:8">
      <c r="A228" s="9" t="s">
        <v>1747</v>
      </c>
      <c r="B228" t="s">
        <v>1753</v>
      </c>
      <c r="C228" s="9" t="s">
        <v>427</v>
      </c>
      <c r="D228" s="36" t="s">
        <v>588</v>
      </c>
      <c r="H228" s="9" t="s">
        <v>583</v>
      </c>
    </row>
    <row r="229" spans="1:8">
      <c r="A229" s="9" t="s">
        <v>1748</v>
      </c>
      <c r="B229" t="s">
        <v>1754</v>
      </c>
      <c r="C229" s="9" t="s">
        <v>427</v>
      </c>
      <c r="D229" s="36" t="s">
        <v>588</v>
      </c>
      <c r="H229" s="9" t="s">
        <v>583</v>
      </c>
    </row>
    <row r="230" spans="1:8">
      <c r="A230" s="9" t="s">
        <v>1749</v>
      </c>
      <c r="B230" t="s">
        <v>1755</v>
      </c>
      <c r="C230" s="9" t="s">
        <v>427</v>
      </c>
      <c r="D230" s="36" t="s">
        <v>588</v>
      </c>
      <c r="H230" s="9" t="s">
        <v>583</v>
      </c>
    </row>
    <row r="231" spans="1:8">
      <c r="A231" s="9" t="s">
        <v>1750</v>
      </c>
      <c r="B231" t="s">
        <v>1756</v>
      </c>
      <c r="C231" s="9" t="s">
        <v>427</v>
      </c>
      <c r="D231" s="36" t="s">
        <v>588</v>
      </c>
      <c r="H231" s="9" t="s">
        <v>583</v>
      </c>
    </row>
    <row r="232" spans="1:8">
      <c r="A232" s="9" t="s">
        <v>1751</v>
      </c>
      <c r="B232" t="s">
        <v>1757</v>
      </c>
      <c r="C232" s="9" t="s">
        <v>427</v>
      </c>
      <c r="D232" s="36" t="s">
        <v>588</v>
      </c>
      <c r="H232" s="9" t="s">
        <v>583</v>
      </c>
    </row>
    <row r="233" spans="1:8">
      <c r="A233" s="9" t="s">
        <v>1743</v>
      </c>
      <c r="B233" t="s">
        <v>1758</v>
      </c>
      <c r="C233" s="9" t="s">
        <v>427</v>
      </c>
      <c r="D233" s="36" t="s">
        <v>588</v>
      </c>
      <c r="H233" s="9" t="s">
        <v>583</v>
      </c>
    </row>
    <row r="234" spans="1:8">
      <c r="A234" s="9" t="s">
        <v>1744</v>
      </c>
      <c r="B234" t="s">
        <v>1759</v>
      </c>
      <c r="C234" s="9" t="s">
        <v>427</v>
      </c>
      <c r="D234" s="36" t="s">
        <v>588</v>
      </c>
      <c r="H234" s="9" t="s">
        <v>583</v>
      </c>
    </row>
    <row r="235" spans="1:8">
      <c r="A235" s="9" t="s">
        <v>1745</v>
      </c>
      <c r="B235" t="s">
        <v>1760</v>
      </c>
      <c r="C235" s="9" t="s">
        <v>427</v>
      </c>
      <c r="D235" s="36" t="s">
        <v>588</v>
      </c>
      <c r="H235" s="9" t="s">
        <v>583</v>
      </c>
    </row>
    <row r="236" spans="1:8">
      <c r="A236" s="9" t="s">
        <v>1763</v>
      </c>
      <c r="B236" t="s">
        <v>1764</v>
      </c>
      <c r="C236" s="137" t="s">
        <v>427</v>
      </c>
      <c r="D236" s="141" t="s">
        <v>584</v>
      </c>
      <c r="E236" s="137" t="s">
        <v>24</v>
      </c>
      <c r="F236" s="133">
        <v>240</v>
      </c>
      <c r="H236" s="9" t="s">
        <v>583</v>
      </c>
    </row>
    <row r="237" spans="1:8">
      <c r="A237" s="9" t="s">
        <v>1807</v>
      </c>
      <c r="B237" t="s">
        <v>1808</v>
      </c>
      <c r="C237" s="9" t="s">
        <v>427</v>
      </c>
      <c r="D237" s="141" t="s">
        <v>589</v>
      </c>
      <c r="H237" s="9" t="s">
        <v>583</v>
      </c>
    </row>
    <row r="238" spans="1:8">
      <c r="A238" s="9" t="s">
        <v>1809</v>
      </c>
      <c r="B238" t="s">
        <v>1811</v>
      </c>
      <c r="C238" s="9" t="s">
        <v>427</v>
      </c>
      <c r="D238" s="141" t="s">
        <v>587</v>
      </c>
      <c r="H238" s="9" t="s">
        <v>583</v>
      </c>
    </row>
    <row r="239" spans="1:8">
      <c r="A239" s="9" t="s">
        <v>1810</v>
      </c>
      <c r="B239" t="s">
        <v>1812</v>
      </c>
      <c r="C239" s="9" t="s">
        <v>427</v>
      </c>
      <c r="D239" s="141" t="s">
        <v>587</v>
      </c>
      <c r="H239" s="9" t="s">
        <v>583</v>
      </c>
    </row>
    <row r="240" spans="1:8">
      <c r="A240" s="9" t="s">
        <v>1813</v>
      </c>
      <c r="B240" t="s">
        <v>1815</v>
      </c>
      <c r="C240" s="9" t="s">
        <v>427</v>
      </c>
      <c r="D240" s="36" t="s">
        <v>588</v>
      </c>
      <c r="H240" s="9" t="s">
        <v>583</v>
      </c>
    </row>
    <row r="241" spans="1:8">
      <c r="A241" s="9" t="s">
        <v>1814</v>
      </c>
      <c r="B241" t="s">
        <v>1816</v>
      </c>
      <c r="C241" s="9" t="s">
        <v>427</v>
      </c>
      <c r="D241" s="36" t="s">
        <v>588</v>
      </c>
      <c r="H241" s="9" t="s">
        <v>583</v>
      </c>
    </row>
    <row r="242" spans="1:8">
      <c r="A242" s="9" t="s">
        <v>1819</v>
      </c>
      <c r="B242" t="s">
        <v>1820</v>
      </c>
      <c r="C242" s="9" t="s">
        <v>427</v>
      </c>
      <c r="D242" s="36" t="s">
        <v>588</v>
      </c>
      <c r="H242" s="9" t="s">
        <v>583</v>
      </c>
    </row>
    <row r="243" spans="1:8">
      <c r="A243" s="9" t="s">
        <v>1858</v>
      </c>
      <c r="B243" s="141" t="s">
        <v>1887</v>
      </c>
      <c r="C243" s="9" t="s">
        <v>427</v>
      </c>
      <c r="D243" s="141" t="s">
        <v>584</v>
      </c>
      <c r="E243" s="9" t="s">
        <v>24</v>
      </c>
      <c r="F243" s="133">
        <v>250</v>
      </c>
      <c r="H243" s="9" t="s">
        <v>583</v>
      </c>
    </row>
    <row r="244" spans="1:8">
      <c r="A244" s="9" t="s">
        <v>1892</v>
      </c>
      <c r="B244" s="141" t="s">
        <v>1896</v>
      </c>
      <c r="C244" s="9" t="s">
        <v>427</v>
      </c>
      <c r="D244" s="141" t="s">
        <v>584</v>
      </c>
      <c r="E244" s="9" t="s">
        <v>382</v>
      </c>
      <c r="F244" s="133" t="s">
        <v>1926</v>
      </c>
      <c r="H244" s="9" t="s">
        <v>583</v>
      </c>
    </row>
    <row r="245" spans="1:8">
      <c r="A245" s="9" t="s">
        <v>1893</v>
      </c>
      <c r="B245" s="141" t="s">
        <v>1897</v>
      </c>
      <c r="C245" s="9" t="s">
        <v>427</v>
      </c>
      <c r="D245" s="141" t="s">
        <v>584</v>
      </c>
      <c r="E245" s="9" t="s">
        <v>382</v>
      </c>
      <c r="F245" s="133" t="s">
        <v>1926</v>
      </c>
      <c r="H245" s="9" t="s">
        <v>583</v>
      </c>
    </row>
    <row r="246" spans="1:8">
      <c r="A246" s="9" t="s">
        <v>1894</v>
      </c>
      <c r="B246" s="141" t="s">
        <v>1898</v>
      </c>
      <c r="C246" s="9" t="s">
        <v>427</v>
      </c>
      <c r="D246" s="141" t="s">
        <v>584</v>
      </c>
      <c r="E246" s="9" t="s">
        <v>382</v>
      </c>
      <c r="F246" s="133" t="s">
        <v>1926</v>
      </c>
      <c r="H246" s="9" t="s">
        <v>583</v>
      </c>
    </row>
    <row r="247" spans="1:8">
      <c r="A247" s="9" t="s">
        <v>1895</v>
      </c>
      <c r="B247" s="141" t="s">
        <v>1899</v>
      </c>
      <c r="C247" s="9" t="s">
        <v>427</v>
      </c>
      <c r="D247" s="141" t="s">
        <v>584</v>
      </c>
      <c r="E247" s="9" t="s">
        <v>382</v>
      </c>
      <c r="F247" s="133" t="s">
        <v>1926</v>
      </c>
      <c r="H247" s="9" t="s">
        <v>583</v>
      </c>
    </row>
    <row r="248" spans="1:8">
      <c r="A248" s="9" t="s">
        <v>1903</v>
      </c>
      <c r="B248" t="s">
        <v>1902</v>
      </c>
      <c r="C248" s="9" t="s">
        <v>427</v>
      </c>
      <c r="D248" s="36" t="s">
        <v>588</v>
      </c>
      <c r="H248" s="9" t="s">
        <v>583</v>
      </c>
    </row>
    <row r="249" spans="1:8">
      <c r="A249" s="9" t="s">
        <v>1904</v>
      </c>
      <c r="B249" t="s">
        <v>1905</v>
      </c>
      <c r="C249" s="9" t="s">
        <v>427</v>
      </c>
      <c r="D249" s="36" t="s">
        <v>588</v>
      </c>
      <c r="H249" s="9" t="s">
        <v>583</v>
      </c>
    </row>
    <row r="250" spans="1:8">
      <c r="A250" s="9" t="s">
        <v>1910</v>
      </c>
      <c r="B250" t="s">
        <v>1911</v>
      </c>
      <c r="C250" s="9" t="s">
        <v>427</v>
      </c>
      <c r="D250" s="36" t="s">
        <v>588</v>
      </c>
      <c r="H250" s="9" t="s">
        <v>583</v>
      </c>
    </row>
    <row r="251" spans="1:8">
      <c r="A251" s="9" t="s">
        <v>2401</v>
      </c>
      <c r="B251" t="s">
        <v>1949</v>
      </c>
      <c r="C251" s="9" t="s">
        <v>427</v>
      </c>
      <c r="D251" s="141" t="s">
        <v>584</v>
      </c>
      <c r="E251" s="9" t="s">
        <v>382</v>
      </c>
      <c r="F251" s="133" t="s">
        <v>1926</v>
      </c>
      <c r="H251" s="9" t="s">
        <v>583</v>
      </c>
    </row>
    <row r="252" spans="1:8">
      <c r="A252" s="9" t="s">
        <v>2402</v>
      </c>
      <c r="B252" t="s">
        <v>1950</v>
      </c>
      <c r="C252" s="9" t="s">
        <v>427</v>
      </c>
      <c r="D252" s="141" t="s">
        <v>584</v>
      </c>
      <c r="E252" s="9" t="s">
        <v>382</v>
      </c>
      <c r="F252" s="133" t="s">
        <v>1926</v>
      </c>
      <c r="H252" s="9" t="s">
        <v>583</v>
      </c>
    </row>
    <row r="253" spans="1:8">
      <c r="A253" s="9" t="s">
        <v>1948</v>
      </c>
      <c r="B253" t="s">
        <v>1951</v>
      </c>
      <c r="C253" s="9" t="s">
        <v>427</v>
      </c>
      <c r="D253" s="141" t="s">
        <v>584</v>
      </c>
      <c r="E253" s="9" t="s">
        <v>382</v>
      </c>
      <c r="F253" s="133" t="s">
        <v>1926</v>
      </c>
      <c r="H253" s="9" t="s">
        <v>583</v>
      </c>
    </row>
    <row r="254" spans="1:8">
      <c r="A254" s="9" t="s">
        <v>2403</v>
      </c>
      <c r="B254" t="s">
        <v>1952</v>
      </c>
      <c r="C254" s="9" t="s">
        <v>427</v>
      </c>
      <c r="D254" s="141" t="s">
        <v>584</v>
      </c>
      <c r="E254" s="9" t="s">
        <v>382</v>
      </c>
      <c r="F254" s="133" t="s">
        <v>1926</v>
      </c>
      <c r="H254" s="9" t="s">
        <v>583</v>
      </c>
    </row>
    <row r="255" spans="1:8">
      <c r="A255" s="141" t="s">
        <v>2358</v>
      </c>
      <c r="B255" t="s">
        <v>1982</v>
      </c>
      <c r="C255" s="141" t="s">
        <v>427</v>
      </c>
      <c r="D255" s="141" t="s">
        <v>589</v>
      </c>
      <c r="H255" s="141" t="s">
        <v>583</v>
      </c>
    </row>
    <row r="256" spans="1:8">
      <c r="A256" s="141" t="s">
        <v>1975</v>
      </c>
      <c r="B256" t="s">
        <v>1983</v>
      </c>
      <c r="C256" s="141" t="s">
        <v>427</v>
      </c>
      <c r="D256" s="141" t="s">
        <v>587</v>
      </c>
      <c r="H256" s="141" t="s">
        <v>583</v>
      </c>
    </row>
    <row r="257" spans="1:8">
      <c r="A257" s="9" t="s">
        <v>1976</v>
      </c>
      <c r="B257" t="s">
        <v>1984</v>
      </c>
      <c r="C257" s="141" t="s">
        <v>427</v>
      </c>
      <c r="D257" s="141" t="s">
        <v>587</v>
      </c>
      <c r="H257" s="141" t="s">
        <v>583</v>
      </c>
    </row>
    <row r="258" spans="1:8" ht="15" customHeight="1">
      <c r="A258" s="145" t="s">
        <v>2350</v>
      </c>
      <c r="B258" t="s">
        <v>1985</v>
      </c>
      <c r="C258" s="141" t="s">
        <v>427</v>
      </c>
      <c r="D258" s="141" t="s">
        <v>587</v>
      </c>
      <c r="H258" s="141" t="s">
        <v>583</v>
      </c>
    </row>
    <row r="259" spans="1:8">
      <c r="A259" s="9" t="s">
        <v>1977</v>
      </c>
      <c r="B259" t="s">
        <v>1986</v>
      </c>
      <c r="C259" s="141" t="s">
        <v>427</v>
      </c>
      <c r="D259" s="141" t="s">
        <v>587</v>
      </c>
      <c r="H259" s="141" t="s">
        <v>583</v>
      </c>
    </row>
    <row r="260" spans="1:8">
      <c r="A260" s="141" t="s">
        <v>1978</v>
      </c>
      <c r="B260" t="s">
        <v>1987</v>
      </c>
      <c r="C260" s="141" t="s">
        <v>427</v>
      </c>
      <c r="D260" s="141" t="s">
        <v>587</v>
      </c>
      <c r="H260" s="141" t="s">
        <v>583</v>
      </c>
    </row>
    <row r="261" spans="1:8">
      <c r="A261" s="9" t="s">
        <v>1979</v>
      </c>
      <c r="B261" t="s">
        <v>1988</v>
      </c>
      <c r="C261" s="141" t="s">
        <v>427</v>
      </c>
      <c r="D261" s="141" t="s">
        <v>587</v>
      </c>
      <c r="H261" s="141" t="s">
        <v>583</v>
      </c>
    </row>
    <row r="262" spans="1:8">
      <c r="A262" s="9" t="s">
        <v>1980</v>
      </c>
      <c r="B262" t="s">
        <v>1989</v>
      </c>
      <c r="C262" s="141" t="s">
        <v>427</v>
      </c>
      <c r="D262" s="146" t="s">
        <v>1612</v>
      </c>
      <c r="H262" s="141" t="s">
        <v>583</v>
      </c>
    </row>
    <row r="263" spans="1:8">
      <c r="A263" s="141" t="s">
        <v>1981</v>
      </c>
      <c r="B263" t="s">
        <v>1990</v>
      </c>
      <c r="C263" s="141" t="s">
        <v>427</v>
      </c>
      <c r="D263" s="141" t="s">
        <v>587</v>
      </c>
      <c r="H263" s="141" t="s">
        <v>583</v>
      </c>
    </row>
    <row r="264" spans="1:8">
      <c r="A264" s="141" t="s">
        <v>2359</v>
      </c>
      <c r="B264" t="s">
        <v>1991</v>
      </c>
      <c r="C264" s="141" t="s">
        <v>427</v>
      </c>
      <c r="D264" s="141" t="s">
        <v>587</v>
      </c>
      <c r="H264" s="141" t="s">
        <v>583</v>
      </c>
    </row>
    <row r="265" spans="1:8">
      <c r="A265" s="141" t="s">
        <v>2362</v>
      </c>
      <c r="B265" t="s">
        <v>2361</v>
      </c>
      <c r="C265" s="141" t="s">
        <v>427</v>
      </c>
      <c r="D265" s="146" t="s">
        <v>1612</v>
      </c>
      <c r="H265" s="141" t="s">
        <v>583</v>
      </c>
    </row>
    <row r="266" spans="1:8">
      <c r="A266" s="9" t="s">
        <v>2349</v>
      </c>
      <c r="B266" t="s">
        <v>2363</v>
      </c>
      <c r="C266" s="141" t="s">
        <v>427</v>
      </c>
      <c r="D266" s="143" t="s">
        <v>588</v>
      </c>
      <c r="H266" s="141" t="s">
        <v>583</v>
      </c>
    </row>
    <row r="267" spans="1:8">
      <c r="A267" s="9" t="s">
        <v>2360</v>
      </c>
      <c r="B267" t="s">
        <v>2364</v>
      </c>
      <c r="C267" s="9" t="s">
        <v>427</v>
      </c>
      <c r="D267" s="141" t="s">
        <v>587</v>
      </c>
      <c r="H267" s="9" t="s">
        <v>583</v>
      </c>
    </row>
    <row r="268" spans="1:8">
      <c r="A268" s="9" t="s">
        <v>2418</v>
      </c>
      <c r="B268" s="138" t="s">
        <v>2366</v>
      </c>
      <c r="C268" s="141" t="s">
        <v>427</v>
      </c>
      <c r="D268" s="141" t="s">
        <v>584</v>
      </c>
      <c r="E268" s="141" t="s">
        <v>382</v>
      </c>
      <c r="F268" s="133" t="s">
        <v>1926</v>
      </c>
      <c r="G268" s="141"/>
      <c r="H268" s="141" t="s">
        <v>583</v>
      </c>
    </row>
    <row r="269" spans="1:8">
      <c r="A269" s="9" t="s">
        <v>2394</v>
      </c>
      <c r="B269" s="138" t="s">
        <v>2389</v>
      </c>
      <c r="C269" s="141" t="s">
        <v>427</v>
      </c>
      <c r="D269" s="143" t="s">
        <v>588</v>
      </c>
      <c r="E269" s="141"/>
      <c r="F269" s="141"/>
      <c r="G269" s="141"/>
      <c r="H269" s="141" t="s">
        <v>583</v>
      </c>
    </row>
    <row r="270" spans="1:8">
      <c r="A270" s="9" t="s">
        <v>2393</v>
      </c>
      <c r="B270" s="138" t="s">
        <v>2390</v>
      </c>
      <c r="C270" s="141" t="s">
        <v>427</v>
      </c>
      <c r="D270" s="143" t="s">
        <v>588</v>
      </c>
      <c r="E270" s="141"/>
      <c r="F270" s="141"/>
      <c r="G270" s="141"/>
      <c r="H270" s="141" t="s">
        <v>583</v>
      </c>
    </row>
    <row r="271" spans="1:8">
      <c r="A271" s="9" t="s">
        <v>2388</v>
      </c>
      <c r="B271" s="138" t="s">
        <v>2391</v>
      </c>
      <c r="C271" s="141" t="s">
        <v>427</v>
      </c>
      <c r="D271" s="143" t="s">
        <v>588</v>
      </c>
      <c r="E271" s="141"/>
      <c r="F271" s="141"/>
      <c r="G271" s="141"/>
      <c r="H271" s="141" t="s">
        <v>583</v>
      </c>
    </row>
    <row r="272" spans="1:8">
      <c r="A272" s="141" t="s">
        <v>2457</v>
      </c>
      <c r="B272" t="s">
        <v>2458</v>
      </c>
      <c r="C272" s="141" t="s">
        <v>427</v>
      </c>
      <c r="D272" s="146" t="s">
        <v>1612</v>
      </c>
      <c r="H272" s="141" t="s">
        <v>583</v>
      </c>
    </row>
    <row r="273" spans="1:8">
      <c r="A273" s="141" t="s">
        <v>2465</v>
      </c>
      <c r="B273" t="s">
        <v>2459</v>
      </c>
      <c r="C273" s="141" t="s">
        <v>427</v>
      </c>
      <c r="D273" s="137" t="s">
        <v>585</v>
      </c>
      <c r="H273" s="141" t="s">
        <v>583</v>
      </c>
    </row>
    <row r="274" spans="1:8">
      <c r="A274" s="141" t="s">
        <v>2466</v>
      </c>
      <c r="B274" t="s">
        <v>2460</v>
      </c>
      <c r="C274" s="141" t="s">
        <v>427</v>
      </c>
      <c r="D274" s="137" t="s">
        <v>586</v>
      </c>
      <c r="H274" s="141" t="s">
        <v>583</v>
      </c>
    </row>
    <row r="275" spans="1:8">
      <c r="A275" s="141" t="s">
        <v>2467</v>
      </c>
      <c r="B275" s="138" t="s">
        <v>2461</v>
      </c>
      <c r="C275" s="141" t="s">
        <v>427</v>
      </c>
      <c r="D275" s="137" t="s">
        <v>1133</v>
      </c>
      <c r="H275" s="141" t="s">
        <v>583</v>
      </c>
    </row>
    <row r="276" spans="1:8">
      <c r="A276" s="141" t="s">
        <v>2468</v>
      </c>
      <c r="B276" s="138" t="s">
        <v>2462</v>
      </c>
      <c r="C276" s="141" t="s">
        <v>427</v>
      </c>
      <c r="D276" s="137" t="s">
        <v>587</v>
      </c>
      <c r="H276" s="141" t="s">
        <v>583</v>
      </c>
    </row>
    <row r="277" spans="1:8">
      <c r="A277" s="141" t="s">
        <v>2469</v>
      </c>
      <c r="B277" s="138" t="s">
        <v>2463</v>
      </c>
      <c r="C277" s="141" t="s">
        <v>427</v>
      </c>
      <c r="D277" s="137" t="s">
        <v>588</v>
      </c>
      <c r="H277" s="141" t="s">
        <v>583</v>
      </c>
    </row>
    <row r="278" spans="1:8">
      <c r="A278" s="141" t="s">
        <v>2470</v>
      </c>
      <c r="B278" t="s">
        <v>2464</v>
      </c>
      <c r="C278" s="141" t="s">
        <v>427</v>
      </c>
      <c r="D278" s="137" t="s">
        <v>589</v>
      </c>
      <c r="H278" s="141" t="s">
        <v>583</v>
      </c>
    </row>
    <row r="279" spans="1:8">
      <c r="A279" s="141" t="s">
        <v>2480</v>
      </c>
      <c r="B279" t="s">
        <v>2481</v>
      </c>
      <c r="C279" s="141" t="s">
        <v>427</v>
      </c>
      <c r="D279" s="137" t="s">
        <v>589</v>
      </c>
      <c r="E279" s="141"/>
      <c r="F279" s="141"/>
      <c r="G279" s="141"/>
      <c r="H279" s="141" t="s">
        <v>583</v>
      </c>
    </row>
    <row r="280" spans="1:8">
      <c r="A280" s="141" t="s">
        <v>2483</v>
      </c>
      <c r="B280" s="138" t="s">
        <v>2482</v>
      </c>
      <c r="C280" s="141" t="s">
        <v>427</v>
      </c>
      <c r="D280" s="143" t="s">
        <v>588</v>
      </c>
      <c r="E280" s="141"/>
      <c r="F280" s="141"/>
      <c r="G280" s="141"/>
      <c r="H280" s="141" t="s">
        <v>583</v>
      </c>
    </row>
    <row r="281" spans="1:8">
      <c r="A281" s="9" t="s">
        <v>2488</v>
      </c>
      <c r="B281" s="138" t="s">
        <v>2489</v>
      </c>
      <c r="C281" s="141" t="s">
        <v>427</v>
      </c>
      <c r="D281" s="143" t="s">
        <v>588</v>
      </c>
      <c r="E281" s="141"/>
      <c r="F281" s="141"/>
      <c r="G281" s="141"/>
      <c r="H281" s="141" t="s">
        <v>583</v>
      </c>
    </row>
    <row r="282" spans="1:8">
      <c r="A282" s="141" t="s">
        <v>2496</v>
      </c>
      <c r="B282" s="141" t="s">
        <v>2490</v>
      </c>
      <c r="C282" s="141" t="s">
        <v>427</v>
      </c>
      <c r="D282" s="141" t="s">
        <v>585</v>
      </c>
      <c r="E282" s="141"/>
      <c r="F282" s="141"/>
      <c r="G282" s="141"/>
      <c r="H282" s="141" t="s">
        <v>583</v>
      </c>
    </row>
    <row r="283" spans="1:8">
      <c r="A283" s="141" t="s">
        <v>2497</v>
      </c>
      <c r="B283" s="141" t="s">
        <v>2491</v>
      </c>
      <c r="C283" s="141" t="s">
        <v>427</v>
      </c>
      <c r="D283" s="141" t="s">
        <v>585</v>
      </c>
      <c r="E283" s="141"/>
      <c r="F283" s="141"/>
      <c r="G283" s="141"/>
      <c r="H283" s="141" t="s">
        <v>583</v>
      </c>
    </row>
    <row r="284" spans="1:8">
      <c r="A284" s="141" t="s">
        <v>2498</v>
      </c>
      <c r="B284" s="141" t="s">
        <v>2492</v>
      </c>
      <c r="C284" s="141" t="s">
        <v>427</v>
      </c>
      <c r="D284" s="141" t="s">
        <v>585</v>
      </c>
      <c r="E284" s="141"/>
      <c r="F284" s="141"/>
      <c r="G284" s="141"/>
      <c r="H284" s="141" t="s">
        <v>583</v>
      </c>
    </row>
    <row r="285" spans="1:8">
      <c r="A285" s="141" t="s">
        <v>2499</v>
      </c>
      <c r="B285" s="141" t="s">
        <v>2493</v>
      </c>
      <c r="C285" s="141" t="s">
        <v>427</v>
      </c>
      <c r="D285" s="141" t="s">
        <v>585</v>
      </c>
      <c r="E285" s="141"/>
      <c r="F285" s="141"/>
      <c r="G285" s="141"/>
      <c r="H285" s="141" t="s">
        <v>583</v>
      </c>
    </row>
    <row r="286" spans="1:8">
      <c r="A286" s="141" t="s">
        <v>2500</v>
      </c>
      <c r="B286" s="141" t="s">
        <v>2494</v>
      </c>
      <c r="C286" s="141" t="s">
        <v>427</v>
      </c>
      <c r="D286" s="141" t="s">
        <v>585</v>
      </c>
      <c r="E286" s="141"/>
      <c r="F286" s="141"/>
      <c r="G286" s="141"/>
      <c r="H286" s="141" t="s">
        <v>583</v>
      </c>
    </row>
    <row r="287" spans="1:8">
      <c r="A287" s="141" t="s">
        <v>2501</v>
      </c>
      <c r="B287" s="141" t="s">
        <v>2495</v>
      </c>
      <c r="C287" s="141" t="s">
        <v>427</v>
      </c>
      <c r="D287" s="141" t="s">
        <v>585</v>
      </c>
      <c r="E287" s="141"/>
      <c r="F287" s="141"/>
      <c r="G287" s="141"/>
      <c r="H287" s="141" t="s">
        <v>583</v>
      </c>
    </row>
    <row r="288" spans="1:8">
      <c r="A288" s="141" t="s">
        <v>2502</v>
      </c>
      <c r="B288" s="146" t="s">
        <v>2509</v>
      </c>
      <c r="C288" s="146" t="s">
        <v>427</v>
      </c>
      <c r="D288" s="146" t="s">
        <v>1133</v>
      </c>
      <c r="E288" s="146"/>
      <c r="F288" s="146"/>
      <c r="G288" s="146"/>
      <c r="H288" s="146" t="s">
        <v>583</v>
      </c>
    </row>
    <row r="289" spans="1:8">
      <c r="A289" s="141" t="s">
        <v>2503</v>
      </c>
      <c r="B289" s="141" t="s">
        <v>2506</v>
      </c>
      <c r="C289" s="141" t="s">
        <v>427</v>
      </c>
      <c r="D289" s="141" t="s">
        <v>584</v>
      </c>
      <c r="E289" s="141" t="s">
        <v>2512</v>
      </c>
      <c r="F289" s="133">
        <v>100</v>
      </c>
      <c r="G289" s="141"/>
      <c r="H289" s="141" t="s">
        <v>583</v>
      </c>
    </row>
    <row r="290" spans="1:8">
      <c r="A290" s="141" t="s">
        <v>2504</v>
      </c>
      <c r="B290" s="141" t="s">
        <v>2507</v>
      </c>
      <c r="C290" s="141" t="s">
        <v>427</v>
      </c>
      <c r="D290" s="146" t="s">
        <v>1612</v>
      </c>
      <c r="E290" s="141"/>
      <c r="F290" s="141"/>
      <c r="G290" s="141"/>
      <c r="H290" s="141" t="s">
        <v>583</v>
      </c>
    </row>
    <row r="291" spans="1:8">
      <c r="A291" s="141" t="s">
        <v>2505</v>
      </c>
      <c r="B291" s="141" t="s">
        <v>2508</v>
      </c>
      <c r="C291" s="141" t="s">
        <v>427</v>
      </c>
      <c r="D291" s="137" t="s">
        <v>588</v>
      </c>
      <c r="E291" s="141"/>
      <c r="F291" s="141"/>
      <c r="G291" s="141"/>
      <c r="H291" s="141" t="s">
        <v>583</v>
      </c>
    </row>
    <row r="292" spans="1:8">
      <c r="A292" s="141" t="s">
        <v>2519</v>
      </c>
      <c r="B292" s="141" t="s">
        <v>2520</v>
      </c>
      <c r="C292" s="141" t="s">
        <v>427</v>
      </c>
      <c r="D292" s="141" t="s">
        <v>588</v>
      </c>
      <c r="E292" s="141"/>
      <c r="F292" s="141"/>
      <c r="G292" s="141"/>
      <c r="H292" s="141" t="s">
        <v>583</v>
      </c>
    </row>
    <row r="293" spans="1:8">
      <c r="A293" s="141" t="s">
        <v>2522</v>
      </c>
      <c r="B293" s="141" t="s">
        <v>2523</v>
      </c>
      <c r="C293" s="141" t="s">
        <v>427</v>
      </c>
      <c r="D293" s="141" t="s">
        <v>588</v>
      </c>
      <c r="E293" s="141"/>
      <c r="F293" s="141"/>
      <c r="G293" s="141"/>
      <c r="H293" s="141" t="s">
        <v>583</v>
      </c>
    </row>
    <row r="294" spans="1:8">
      <c r="A294" s="141" t="s">
        <v>2517</v>
      </c>
      <c r="B294" s="141" t="s">
        <v>2515</v>
      </c>
      <c r="C294" s="141" t="s">
        <v>427</v>
      </c>
      <c r="D294" s="146" t="s">
        <v>1612</v>
      </c>
      <c r="E294" s="141"/>
      <c r="F294" s="141"/>
      <c r="G294" s="141"/>
      <c r="H294" s="141" t="s">
        <v>583</v>
      </c>
    </row>
    <row r="295" spans="1:8">
      <c r="A295" s="141" t="s">
        <v>2518</v>
      </c>
      <c r="B295" s="141" t="s">
        <v>2516</v>
      </c>
      <c r="C295" s="141" t="s">
        <v>427</v>
      </c>
      <c r="D295" s="146" t="s">
        <v>1612</v>
      </c>
      <c r="E295" s="141"/>
      <c r="F295" s="141"/>
      <c r="G295" s="141"/>
      <c r="H295" s="141" t="s">
        <v>583</v>
      </c>
    </row>
    <row r="296" spans="1:8">
      <c r="A296" s="141" t="s">
        <v>2527</v>
      </c>
      <c r="B296" s="141" t="s">
        <v>2528</v>
      </c>
      <c r="C296" s="141" t="s">
        <v>427</v>
      </c>
      <c r="D296" s="143" t="s">
        <v>588</v>
      </c>
      <c r="E296" s="141"/>
      <c r="F296" s="141"/>
      <c r="G296" s="141"/>
      <c r="H296" s="141" t="s">
        <v>583</v>
      </c>
    </row>
    <row r="297" spans="1:8">
      <c r="A297" s="141" t="s">
        <v>2539</v>
      </c>
      <c r="B297" s="141" t="s">
        <v>2538</v>
      </c>
      <c r="C297" s="141" t="s">
        <v>427</v>
      </c>
      <c r="D297" s="141" t="s">
        <v>584</v>
      </c>
      <c r="E297" s="141" t="s">
        <v>24</v>
      </c>
      <c r="F297" s="133">
        <v>211</v>
      </c>
      <c r="G297" s="141"/>
      <c r="H297" s="141" t="s">
        <v>583</v>
      </c>
    </row>
    <row r="298" spans="1:8">
      <c r="A298" s="9" t="s">
        <v>2542</v>
      </c>
      <c r="B298" s="141" t="s">
        <v>2541</v>
      </c>
      <c r="C298" s="141" t="s">
        <v>427</v>
      </c>
      <c r="D298" s="146" t="s">
        <v>1612</v>
      </c>
      <c r="E298" s="141"/>
      <c r="F298" s="141"/>
      <c r="G298" s="141"/>
      <c r="H298" s="141" t="s">
        <v>583</v>
      </c>
    </row>
    <row r="299" spans="1:8">
      <c r="A299" s="141" t="s">
        <v>2574</v>
      </c>
      <c r="B299" s="141" t="s">
        <v>2575</v>
      </c>
      <c r="C299" s="141" t="s">
        <v>427</v>
      </c>
      <c r="D299" s="141" t="s">
        <v>587</v>
      </c>
      <c r="E299" s="141"/>
      <c r="F299" s="141"/>
      <c r="G299" s="141"/>
      <c r="H299" s="141" t="s">
        <v>583</v>
      </c>
    </row>
    <row r="300" spans="1:8">
      <c r="A300" s="204" t="s">
        <v>2748</v>
      </c>
      <c r="B300" s="204" t="s">
        <v>2747</v>
      </c>
      <c r="C300" s="204" t="s">
        <v>427</v>
      </c>
      <c r="D300" s="204" t="s">
        <v>585</v>
      </c>
      <c r="E300" s="204"/>
      <c r="F300" s="204"/>
      <c r="G300" s="204"/>
      <c r="H300" s="204" t="s">
        <v>583</v>
      </c>
    </row>
    <row r="301" spans="1:8">
      <c r="A301" s="204" t="s">
        <v>2766</v>
      </c>
      <c r="B301" s="204" t="s">
        <v>2765</v>
      </c>
      <c r="C301" s="204" t="s">
        <v>427</v>
      </c>
      <c r="D301" s="204" t="s">
        <v>587</v>
      </c>
      <c r="E301" s="204"/>
      <c r="F301" s="204"/>
      <c r="G301" s="204"/>
      <c r="H301" s="204" t="s">
        <v>583</v>
      </c>
    </row>
    <row r="302" spans="1:8">
      <c r="A302" s="204" t="s">
        <v>2768</v>
      </c>
      <c r="B302" s="204" t="s">
        <v>2769</v>
      </c>
      <c r="C302" s="204" t="s">
        <v>427</v>
      </c>
      <c r="D302" s="204" t="s">
        <v>587</v>
      </c>
      <c r="E302" s="204"/>
      <c r="F302" s="204"/>
      <c r="G302" s="204"/>
      <c r="H302" s="204" t="s">
        <v>583</v>
      </c>
    </row>
    <row r="303" spans="1:8">
      <c r="A303" s="204" t="s">
        <v>2771</v>
      </c>
      <c r="B303" s="204" t="s">
        <v>2770</v>
      </c>
      <c r="C303" s="204" t="s">
        <v>427</v>
      </c>
      <c r="D303" s="204" t="s">
        <v>587</v>
      </c>
      <c r="E303" s="204"/>
      <c r="F303" s="204"/>
      <c r="G303" s="204"/>
      <c r="H303" s="204" t="s">
        <v>583</v>
      </c>
    </row>
    <row r="304" spans="1:8">
      <c r="A304" s="204" t="s">
        <v>2767</v>
      </c>
      <c r="B304" s="204" t="s">
        <v>2789</v>
      </c>
      <c r="C304" s="204" t="s">
        <v>427</v>
      </c>
      <c r="D304" s="204" t="s">
        <v>585</v>
      </c>
      <c r="E304" s="204"/>
      <c r="F304" s="204"/>
      <c r="G304" s="204"/>
      <c r="H304" s="204" t="s">
        <v>583</v>
      </c>
    </row>
    <row r="305" spans="1:15">
      <c r="A305" s="204" t="s">
        <v>2773</v>
      </c>
      <c r="B305" s="204" t="s">
        <v>2772</v>
      </c>
      <c r="C305" s="204" t="s">
        <v>427</v>
      </c>
      <c r="D305" s="204" t="s">
        <v>588</v>
      </c>
      <c r="E305" s="204"/>
      <c r="F305" s="204"/>
      <c r="G305" s="204"/>
      <c r="H305" s="204" t="s">
        <v>583</v>
      </c>
    </row>
    <row r="306" spans="1:15">
      <c r="A306" s="204" t="s">
        <v>2784</v>
      </c>
      <c r="B306" s="204" t="s">
        <v>2785</v>
      </c>
      <c r="C306" s="204" t="s">
        <v>427</v>
      </c>
      <c r="D306" s="204" t="s">
        <v>584</v>
      </c>
      <c r="E306" s="204" t="s">
        <v>24</v>
      </c>
      <c r="F306" s="255">
        <v>212</v>
      </c>
      <c r="G306" s="204"/>
      <c r="H306" s="204" t="s">
        <v>583</v>
      </c>
    </row>
    <row r="307" spans="1:15">
      <c r="A307" s="204" t="s">
        <v>2787</v>
      </c>
      <c r="B307" s="204" t="s">
        <v>2788</v>
      </c>
      <c r="C307" s="204" t="s">
        <v>427</v>
      </c>
      <c r="D307" s="204" t="s">
        <v>584</v>
      </c>
      <c r="E307" s="204" t="s">
        <v>382</v>
      </c>
      <c r="F307" s="255" t="s">
        <v>1926</v>
      </c>
      <c r="G307" s="204"/>
      <c r="H307" s="204" t="s">
        <v>583</v>
      </c>
      <c r="I307" s="141"/>
      <c r="J307" s="141"/>
      <c r="K307" s="141"/>
      <c r="L307" s="141"/>
      <c r="M307" s="141"/>
      <c r="N307" s="141"/>
      <c r="O307" s="141"/>
    </row>
    <row r="308" spans="1:15">
      <c r="A308" s="281" t="s">
        <v>2831</v>
      </c>
      <c r="B308" s="281" t="s">
        <v>2792</v>
      </c>
      <c r="C308" s="281" t="s">
        <v>419</v>
      </c>
      <c r="D308" s="281" t="s">
        <v>588</v>
      </c>
      <c r="E308" s="204"/>
      <c r="F308" s="204"/>
      <c r="G308" s="204"/>
      <c r="H308" s="204" t="s">
        <v>583</v>
      </c>
      <c r="I308" s="141"/>
      <c r="J308" s="141"/>
      <c r="K308" s="141"/>
      <c r="L308" s="141"/>
      <c r="M308" s="141"/>
      <c r="N308" s="141"/>
      <c r="O308" s="141"/>
    </row>
    <row r="309" spans="1:15">
      <c r="A309" s="281" t="s">
        <v>2853</v>
      </c>
      <c r="B309" s="281" t="s">
        <v>2793</v>
      </c>
      <c r="C309" s="281" t="s">
        <v>419</v>
      </c>
      <c r="D309" s="281" t="s">
        <v>588</v>
      </c>
      <c r="E309" s="204"/>
      <c r="F309" s="204"/>
      <c r="G309" s="204"/>
      <c r="H309" s="204" t="s">
        <v>583</v>
      </c>
      <c r="I309" s="141"/>
      <c r="J309" s="141"/>
      <c r="K309" s="141"/>
      <c r="L309" s="141"/>
      <c r="M309" s="141"/>
      <c r="N309" s="141"/>
      <c r="O309" s="141"/>
    </row>
    <row r="310" spans="1:15">
      <c r="A310" s="281" t="s">
        <v>2832</v>
      </c>
      <c r="B310" s="281" t="s">
        <v>2794</v>
      </c>
      <c r="C310" s="281" t="s">
        <v>419</v>
      </c>
      <c r="D310" s="281" t="s">
        <v>588</v>
      </c>
      <c r="E310" s="204"/>
      <c r="F310" s="204"/>
      <c r="G310" s="204"/>
      <c r="H310" s="204" t="s">
        <v>583</v>
      </c>
      <c r="I310" s="141"/>
      <c r="J310" s="141"/>
      <c r="K310" s="141"/>
      <c r="L310" s="141"/>
      <c r="M310" s="141"/>
      <c r="N310" s="141"/>
      <c r="O310" s="141"/>
    </row>
    <row r="311" spans="1:15">
      <c r="A311" s="204" t="s">
        <v>2869</v>
      </c>
      <c r="B311" s="281" t="s">
        <v>2867</v>
      </c>
      <c r="C311" s="204" t="s">
        <v>427</v>
      </c>
      <c r="D311" s="295" t="s">
        <v>588</v>
      </c>
      <c r="E311" s="204"/>
      <c r="F311" s="204"/>
      <c r="G311" s="204"/>
      <c r="H311" s="204" t="s">
        <v>583</v>
      </c>
      <c r="I311" s="141"/>
      <c r="J311" s="141"/>
      <c r="K311" s="141"/>
      <c r="L311" s="141"/>
      <c r="M311" s="141"/>
      <c r="N311" s="141"/>
      <c r="O311" s="141"/>
    </row>
    <row r="312" spans="1:15">
      <c r="A312" s="204" t="s">
        <v>2870</v>
      </c>
      <c r="B312" s="281" t="s">
        <v>2868</v>
      </c>
      <c r="C312" s="204" t="s">
        <v>427</v>
      </c>
      <c r="D312" s="295" t="s">
        <v>588</v>
      </c>
      <c r="E312" s="204"/>
      <c r="F312" s="204"/>
      <c r="G312" s="204"/>
      <c r="H312" s="204" t="s">
        <v>583</v>
      </c>
      <c r="I312" s="141"/>
      <c r="J312" s="141"/>
      <c r="K312" s="141"/>
      <c r="L312" s="141"/>
      <c r="M312" s="141"/>
      <c r="N312" s="141"/>
      <c r="O312" s="141"/>
    </row>
    <row r="313" spans="1:15">
      <c r="H313" s="141"/>
      <c r="I313" s="141"/>
      <c r="J313" s="141"/>
      <c r="K313" s="141"/>
      <c r="L313" s="141"/>
      <c r="M313" s="141"/>
      <c r="N313" s="141"/>
      <c r="O313" s="141"/>
    </row>
    <row r="314" spans="1:15">
      <c r="H314" s="141"/>
      <c r="I314" s="141"/>
      <c r="J314" s="141"/>
      <c r="K314" s="141"/>
      <c r="L314" s="141"/>
      <c r="M314" s="141"/>
      <c r="N314" s="141"/>
      <c r="O314" s="141"/>
    </row>
  </sheetData>
  <autoFilter ref="A1:Q299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J1" zoomScaleNormal="100" workbookViewId="0">
      <selection activeCell="B1" sqref="B1"/>
    </sheetView>
  </sheetViews>
  <sheetFormatPr baseColWidth="10" defaultRowHeight="14.4"/>
  <cols>
    <col min="1" max="1" width="76.109375" bestFit="1" customWidth="1"/>
    <col min="2" max="2" width="8" bestFit="1" customWidth="1"/>
    <col min="10" max="10" width="72.6640625" bestFit="1" customWidth="1"/>
    <col min="11" max="11" width="8" bestFit="1" customWidth="1"/>
    <col min="12" max="12" width="72.6640625" style="138" bestFit="1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17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44" t="s">
        <v>244</v>
      </c>
      <c r="B2" t="s">
        <v>1947</v>
      </c>
      <c r="C2" t="s">
        <v>610</v>
      </c>
      <c r="D2" t="s">
        <v>427</v>
      </c>
      <c r="H2">
        <f>COUNTIF($J$2:$J$405,A2)</f>
        <v>1</v>
      </c>
      <c r="J2" s="107" t="s">
        <v>1673</v>
      </c>
      <c r="L2" s="107"/>
      <c r="O2" t="s">
        <v>427</v>
      </c>
      <c r="Q2" s="9" t="s">
        <v>1671</v>
      </c>
    </row>
    <row r="3" spans="1:22">
      <c r="A3" s="108" t="s">
        <v>1660</v>
      </c>
      <c r="B3" t="s">
        <v>1663</v>
      </c>
      <c r="D3" t="s">
        <v>427</v>
      </c>
      <c r="H3">
        <f t="shared" ref="H3:H8" si="0">COUNTIF($J$2:$J$404,A3)</f>
        <v>1</v>
      </c>
      <c r="J3" s="45" t="s">
        <v>244</v>
      </c>
      <c r="K3" s="1" t="str">
        <f t="shared" ref="K3:K9" si="1">VLOOKUP(J3,$A$1:$I$295,2,FALSE)</f>
        <v>e0</v>
      </c>
      <c r="L3" s="44" t="str">
        <f t="shared" ref="L3:L9" si="2">J3</f>
        <v>Total/NA</v>
      </c>
      <c r="M3" t="s">
        <v>190</v>
      </c>
      <c r="O3" t="s">
        <v>243</v>
      </c>
    </row>
    <row r="4" spans="1:22">
      <c r="A4" s="108" t="s">
        <v>1865</v>
      </c>
      <c r="B4" t="s">
        <v>1664</v>
      </c>
      <c r="D4" t="s">
        <v>427</v>
      </c>
      <c r="H4">
        <f t="shared" si="0"/>
        <v>1</v>
      </c>
      <c r="J4" s="54" t="s">
        <v>1660</v>
      </c>
      <c r="K4" s="1" t="str">
        <f t="shared" si="1"/>
        <v>e2000</v>
      </c>
      <c r="L4" s="44" t="str">
        <f t="shared" si="2"/>
        <v>Prise en charge ponctuelle de la cotisation/prime</v>
      </c>
      <c r="N4" t="s">
        <v>192</v>
      </c>
      <c r="O4" t="s">
        <v>427</v>
      </c>
    </row>
    <row r="5" spans="1:22">
      <c r="A5" s="108" t="s">
        <v>1661</v>
      </c>
      <c r="B5" t="s">
        <v>1665</v>
      </c>
      <c r="D5" t="s">
        <v>427</v>
      </c>
      <c r="H5">
        <f t="shared" si="0"/>
        <v>1</v>
      </c>
      <c r="J5" s="54" t="s">
        <v>1865</v>
      </c>
      <c r="K5" s="1" t="str">
        <f t="shared" si="1"/>
        <v>e2001</v>
      </c>
      <c r="L5" s="44" t="str">
        <f t="shared" si="2"/>
        <v>Aide pour le paiement d'un devis d'optique</v>
      </c>
      <c r="N5" t="s">
        <v>192</v>
      </c>
      <c r="O5" t="s">
        <v>427</v>
      </c>
    </row>
    <row r="6" spans="1:22">
      <c r="A6" s="108" t="s">
        <v>1866</v>
      </c>
      <c r="B6" t="s">
        <v>1666</v>
      </c>
      <c r="D6" t="s">
        <v>427</v>
      </c>
      <c r="H6">
        <f t="shared" si="0"/>
        <v>1</v>
      </c>
      <c r="J6" s="54" t="s">
        <v>1661</v>
      </c>
      <c r="K6" s="1" t="str">
        <f t="shared" si="1"/>
        <v>e2002</v>
      </c>
      <c r="L6" s="44" t="str">
        <f t="shared" si="2"/>
        <v>Aide pour le paiement d'un devis dentaire</v>
      </c>
      <c r="N6" t="s">
        <v>192</v>
      </c>
      <c r="O6" t="s">
        <v>427</v>
      </c>
    </row>
    <row r="7" spans="1:22">
      <c r="A7" s="108" t="s">
        <v>1662</v>
      </c>
      <c r="B7" t="s">
        <v>1667</v>
      </c>
      <c r="D7" t="s">
        <v>427</v>
      </c>
      <c r="H7">
        <f t="shared" si="0"/>
        <v>1</v>
      </c>
      <c r="J7" s="54" t="s">
        <v>1866</v>
      </c>
      <c r="K7" s="1" t="str">
        <f t="shared" si="1"/>
        <v>e2003</v>
      </c>
      <c r="L7" s="44" t="str">
        <f t="shared" si="2"/>
        <v>Aide à l'achat d'équipements médicalisés</v>
      </c>
      <c r="N7" t="s">
        <v>192</v>
      </c>
      <c r="O7" t="s">
        <v>427</v>
      </c>
      <c r="Q7" s="9"/>
    </row>
    <row r="8" spans="1:22">
      <c r="A8" s="108" t="s">
        <v>47</v>
      </c>
      <c r="B8" t="s">
        <v>1668</v>
      </c>
      <c r="D8" t="s">
        <v>427</v>
      </c>
      <c r="H8">
        <f t="shared" si="0"/>
        <v>1</v>
      </c>
      <c r="J8" s="54" t="s">
        <v>1662</v>
      </c>
      <c r="K8" s="1" t="str">
        <f t="shared" si="1"/>
        <v>e2004</v>
      </c>
      <c r="L8" s="44" t="str">
        <f t="shared" si="2"/>
        <v>Aide à l'aménagement du domicile suite à un handicap</v>
      </c>
      <c r="N8" t="s">
        <v>192</v>
      </c>
      <c r="O8" t="s">
        <v>427</v>
      </c>
    </row>
    <row r="9" spans="1:22">
      <c r="A9" s="43"/>
      <c r="J9" s="54" t="s">
        <v>47</v>
      </c>
      <c r="K9" s="1" t="str">
        <f t="shared" si="1"/>
        <v>e2005</v>
      </c>
      <c r="L9" s="44" t="str">
        <f t="shared" si="2"/>
        <v>Autres</v>
      </c>
      <c r="N9" t="s">
        <v>192</v>
      </c>
      <c r="O9" t="s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V18"/>
  <sheetViews>
    <sheetView zoomScale="85" zoomScaleNormal="85" workbookViewId="0">
      <selection activeCell="B1" sqref="B1"/>
    </sheetView>
  </sheetViews>
  <sheetFormatPr baseColWidth="10" defaultRowHeight="14.4"/>
  <cols>
    <col min="1" max="1" width="20.109375" bestFit="1" customWidth="1"/>
    <col min="2" max="2" width="6.88671875" bestFit="1" customWidth="1"/>
    <col min="10" max="10" width="25.44140625" bestFit="1" customWidth="1"/>
    <col min="11" max="11" width="6.33203125" bestFit="1" customWidth="1"/>
    <col min="12" max="12" width="39.88671875" style="138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8" t="s">
        <v>242</v>
      </c>
      <c r="J1" s="121" t="s">
        <v>234</v>
      </c>
      <c r="K1" s="38" t="s">
        <v>235</v>
      </c>
      <c r="L1" s="117" t="s">
        <v>2529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t="s">
        <v>609</v>
      </c>
      <c r="B2" t="s">
        <v>245</v>
      </c>
      <c r="C2" t="s">
        <v>610</v>
      </c>
      <c r="D2" t="s">
        <v>243</v>
      </c>
      <c r="H2">
        <f>COUNTIF($J$2:$J$415,A2)</f>
        <v>0</v>
      </c>
      <c r="I2" s="51"/>
      <c r="J2" s="18" t="s">
        <v>1925</v>
      </c>
      <c r="L2" s="173"/>
      <c r="O2" t="s">
        <v>427</v>
      </c>
      <c r="Q2" t="s">
        <v>82</v>
      </c>
    </row>
    <row r="3" spans="1:22">
      <c r="A3" s="42" t="s">
        <v>79</v>
      </c>
      <c r="B3" t="s">
        <v>612</v>
      </c>
      <c r="D3" t="s">
        <v>243</v>
      </c>
      <c r="H3">
        <f>COUNTIF($J$2:$J$415,A3)</f>
        <v>1</v>
      </c>
      <c r="I3" s="51"/>
      <c r="J3" s="15" t="s">
        <v>79</v>
      </c>
      <c r="K3" t="s">
        <v>612</v>
      </c>
      <c r="L3" s="174" t="str">
        <f>J3</f>
        <v>Comptes statutaires</v>
      </c>
      <c r="O3" t="s">
        <v>243</v>
      </c>
    </row>
    <row r="4" spans="1:22">
      <c r="A4" t="s">
        <v>1817</v>
      </c>
      <c r="B4" t="s">
        <v>1818</v>
      </c>
      <c r="D4" t="s">
        <v>243</v>
      </c>
      <c r="H4">
        <f>COUNTIF($J$2:$J$415,A4)</f>
        <v>1</v>
      </c>
      <c r="J4" s="15" t="s">
        <v>1817</v>
      </c>
      <c r="K4" t="s">
        <v>1818</v>
      </c>
      <c r="L4" s="174" t="str">
        <f>J4</f>
        <v>Solvabilité II</v>
      </c>
      <c r="O4" t="s">
        <v>243</v>
      </c>
    </row>
    <row r="18" spans="12:12">
      <c r="L18" s="138" t="s">
        <v>2540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54"/>
  <sheetViews>
    <sheetView zoomScale="80" zoomScaleNormal="80" workbookViewId="0">
      <pane ySplit="1" topLeftCell="A2" activePane="bottomLeft" state="frozen"/>
      <selection activeCell="B1" sqref="B1"/>
      <selection pane="bottomLeft" activeCell="A2" sqref="A2"/>
    </sheetView>
  </sheetViews>
  <sheetFormatPr baseColWidth="10" defaultColWidth="9.109375" defaultRowHeight="14.4"/>
  <cols>
    <col min="1" max="1" width="46.5546875" style="143" customWidth="1"/>
    <col min="2" max="4" width="9.109375" style="143"/>
    <col min="5" max="5" width="13.5546875" style="143" bestFit="1" customWidth="1"/>
    <col min="6" max="7" width="9.109375" style="143"/>
    <col min="8" max="8" width="6.44140625" style="143" bestFit="1" customWidth="1"/>
    <col min="9" max="9" width="9.109375" style="143"/>
    <col min="10" max="10" width="12.5546875" style="143" bestFit="1" customWidth="1"/>
    <col min="11" max="17" width="9.109375" style="143"/>
    <col min="18" max="18" width="22.44140625" style="143" customWidth="1"/>
    <col min="19" max="19" width="13.5546875" style="143" bestFit="1" customWidth="1"/>
    <col min="20" max="20" width="9.109375" style="143"/>
    <col min="21" max="21" width="19.109375" style="143" bestFit="1" customWidth="1"/>
    <col min="22" max="16384" width="9.109375" style="143"/>
  </cols>
  <sheetData>
    <row r="1" spans="1:34">
      <c r="A1" s="125" t="s">
        <v>577</v>
      </c>
      <c r="B1" s="125" t="s">
        <v>235</v>
      </c>
      <c r="C1" s="125" t="s">
        <v>604</v>
      </c>
      <c r="D1" s="125" t="s">
        <v>238</v>
      </c>
      <c r="E1" s="125" t="s">
        <v>1823</v>
      </c>
      <c r="F1" s="125" t="s">
        <v>1824</v>
      </c>
      <c r="G1" s="125" t="s">
        <v>1825</v>
      </c>
      <c r="H1" s="125" t="s">
        <v>582</v>
      </c>
      <c r="I1" s="125" t="s">
        <v>242</v>
      </c>
      <c r="J1" s="259" t="s">
        <v>234</v>
      </c>
      <c r="K1" s="125" t="s">
        <v>235</v>
      </c>
      <c r="L1" s="125" t="s">
        <v>2529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1823</v>
      </c>
      <c r="T1" s="125" t="s">
        <v>1824</v>
      </c>
      <c r="U1" s="125" t="s">
        <v>1825</v>
      </c>
      <c r="V1" s="125" t="s">
        <v>242</v>
      </c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</row>
    <row r="2" spans="1:34">
      <c r="A2" s="282" t="s">
        <v>2803</v>
      </c>
      <c r="B2" s="282" t="s">
        <v>245</v>
      </c>
      <c r="C2" s="282" t="s">
        <v>610</v>
      </c>
      <c r="D2" s="282" t="s">
        <v>243</v>
      </c>
      <c r="E2" s="261"/>
      <c r="F2" s="260"/>
      <c r="G2" s="260"/>
      <c r="H2" s="260">
        <f>COUNTIF(J:J,A2)</f>
        <v>1</v>
      </c>
      <c r="I2" s="260"/>
      <c r="J2" s="283" t="s">
        <v>2800</v>
      </c>
      <c r="K2" s="269"/>
      <c r="L2" s="269"/>
      <c r="M2" s="269"/>
      <c r="N2" s="269"/>
      <c r="O2" s="269" t="s">
        <v>243</v>
      </c>
      <c r="P2" s="269"/>
      <c r="Q2" s="269" t="s">
        <v>2798</v>
      </c>
      <c r="R2" s="269"/>
      <c r="S2" s="264"/>
      <c r="T2" s="264"/>
      <c r="U2" s="264"/>
      <c r="V2" s="269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</row>
    <row r="3" spans="1:34">
      <c r="A3" s="282" t="s">
        <v>2804</v>
      </c>
      <c r="B3" s="282" t="s">
        <v>614</v>
      </c>
      <c r="C3" s="282"/>
      <c r="D3" s="282" t="s">
        <v>243</v>
      </c>
      <c r="E3" s="261"/>
      <c r="F3" s="260"/>
      <c r="G3" s="260"/>
      <c r="H3" s="260">
        <f>COUNTIF(J:J,A3)</f>
        <v>1</v>
      </c>
      <c r="I3" s="260"/>
      <c r="J3" s="284" t="s">
        <v>2803</v>
      </c>
      <c r="K3" s="269" t="str">
        <f>VLOOKUP(J3,$A$2:$B$16,2,0)</f>
        <v>x0</v>
      </c>
      <c r="L3" s="269" t="s">
        <v>2801</v>
      </c>
      <c r="M3" s="269"/>
      <c r="N3" s="269"/>
      <c r="O3" s="269" t="s">
        <v>243</v>
      </c>
      <c r="P3" s="269"/>
      <c r="Q3" s="269"/>
      <c r="R3" s="269"/>
      <c r="S3" s="264"/>
      <c r="T3" s="264"/>
      <c r="U3" s="264"/>
      <c r="V3" s="269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</row>
    <row r="4" spans="1:34">
      <c r="A4" s="260"/>
      <c r="B4" s="260"/>
      <c r="C4" s="260"/>
      <c r="D4" s="260"/>
      <c r="E4" s="260"/>
      <c r="F4" s="260"/>
      <c r="G4" s="260"/>
      <c r="H4" s="260"/>
      <c r="I4" s="260"/>
      <c r="J4" s="284" t="s">
        <v>2804</v>
      </c>
      <c r="K4" s="269" t="str">
        <f>VLOOKUP(J4,$A$2:$B$16,2,0)</f>
        <v>x1</v>
      </c>
      <c r="L4" s="269" t="s">
        <v>2802</v>
      </c>
      <c r="M4" s="269"/>
      <c r="N4" s="269"/>
      <c r="O4" s="269" t="s">
        <v>243</v>
      </c>
      <c r="P4" s="269"/>
      <c r="Q4" s="269"/>
      <c r="R4" s="269"/>
      <c r="S4" s="264"/>
      <c r="T4" s="264"/>
      <c r="U4" s="264"/>
      <c r="V4" s="269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</row>
    <row r="5" spans="1:34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9"/>
      <c r="L5" s="269"/>
      <c r="M5" s="269"/>
      <c r="N5" s="269"/>
      <c r="O5" s="269"/>
      <c r="P5" s="269"/>
      <c r="Q5" s="269"/>
      <c r="R5" s="137"/>
      <c r="S5" s="137"/>
      <c r="T5" s="137"/>
      <c r="U5" s="137"/>
      <c r="V5" s="137"/>
    </row>
    <row r="6" spans="1:34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9"/>
      <c r="L6" s="269"/>
      <c r="M6" s="269"/>
      <c r="N6" s="269"/>
      <c r="O6" s="269"/>
      <c r="P6" s="269"/>
      <c r="Q6" s="269"/>
      <c r="R6" s="137"/>
      <c r="S6" s="137"/>
      <c r="T6" s="137"/>
      <c r="U6" s="137"/>
      <c r="V6" s="137"/>
    </row>
    <row r="7" spans="1:34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9"/>
      <c r="L7" s="269"/>
      <c r="M7" s="269"/>
      <c r="N7" s="269"/>
      <c r="O7" s="269"/>
      <c r="P7" s="269"/>
      <c r="Q7" s="269"/>
      <c r="R7" s="137"/>
      <c r="S7" s="137"/>
      <c r="T7" s="137"/>
      <c r="U7" s="137"/>
      <c r="V7" s="137"/>
    </row>
    <row r="8" spans="1:34">
      <c r="A8" s="260"/>
      <c r="B8" s="260"/>
      <c r="C8" s="260"/>
      <c r="D8" s="260"/>
      <c r="E8" s="260"/>
      <c r="F8" s="260"/>
      <c r="G8" s="260"/>
      <c r="H8" s="260"/>
      <c r="I8" s="260"/>
      <c r="J8" s="260"/>
      <c r="K8" s="269"/>
      <c r="L8" s="269"/>
      <c r="M8" s="269"/>
      <c r="N8" s="269"/>
      <c r="O8" s="269"/>
      <c r="P8" s="269"/>
      <c r="Q8" s="269"/>
      <c r="R8" s="137"/>
      <c r="S8" s="137"/>
      <c r="T8" s="137"/>
      <c r="U8" s="137"/>
      <c r="V8" s="137"/>
    </row>
    <row r="9" spans="1:34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</row>
    <row r="10" spans="1:34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</row>
    <row r="11" spans="1:34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</row>
    <row r="12" spans="1:34">
      <c r="A12" s="260"/>
      <c r="B12" s="260"/>
      <c r="C12" s="260"/>
      <c r="D12" s="260"/>
      <c r="E12" s="260"/>
      <c r="F12" s="260"/>
      <c r="G12" s="260"/>
      <c r="H12" s="260"/>
      <c r="I12" s="260"/>
      <c r="J12" s="266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</row>
    <row r="13" spans="1:34">
      <c r="J13" s="26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34">
      <c r="J14" s="268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34"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34"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="137" customFormat="1"/>
    <row r="18" s="137" customFormat="1"/>
    <row r="19" s="137" customFormat="1"/>
    <row r="20" s="137" customFormat="1"/>
    <row r="21" s="137" customFormat="1"/>
    <row r="22" s="137" customFormat="1"/>
    <row r="23" s="137" customFormat="1"/>
    <row r="24" s="137" customFormat="1"/>
    <row r="25" s="137" customFormat="1"/>
    <row r="26" s="137" customFormat="1"/>
    <row r="27" s="137" customFormat="1"/>
    <row r="28" s="137" customFormat="1"/>
    <row r="29" s="137" customFormat="1"/>
    <row r="30" s="137" customFormat="1"/>
    <row r="31" s="137" customFormat="1"/>
    <row r="32" s="137" customFormat="1"/>
    <row r="33" s="137" customFormat="1"/>
    <row r="34" s="137" customFormat="1"/>
    <row r="35" s="137" customFormat="1"/>
    <row r="36" s="137" customFormat="1"/>
    <row r="37" s="137" customFormat="1"/>
    <row r="38" s="137" customFormat="1"/>
    <row r="39" s="137" customFormat="1"/>
    <row r="40" s="137" customFormat="1"/>
    <row r="41" s="137" customFormat="1"/>
    <row r="42" s="137" customFormat="1"/>
    <row r="43" s="137" customFormat="1"/>
    <row r="44" s="137" customFormat="1"/>
    <row r="45" s="137" customFormat="1"/>
    <row r="46" s="137" customFormat="1"/>
    <row r="47" s="137" customFormat="1"/>
    <row r="48" s="137" customFormat="1"/>
    <row r="49" s="137" customFormat="1"/>
    <row r="50" s="137" customFormat="1"/>
    <row r="51" s="137" customFormat="1"/>
    <row r="52" s="137" customFormat="1"/>
    <row r="53" s="137" customFormat="1"/>
    <row r="54" s="137" customFormat="1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8"/>
  <sheetViews>
    <sheetView zoomScaleNormal="100" workbookViewId="0">
      <selection activeCell="B1" sqref="B1"/>
    </sheetView>
  </sheetViews>
  <sheetFormatPr baseColWidth="10" defaultRowHeight="14.4"/>
  <cols>
    <col min="2" max="2" width="6.5546875" bestFit="1" customWidth="1"/>
    <col min="10" max="10" width="21.6640625" bestFit="1" customWidth="1"/>
    <col min="12" max="12" width="21.6640625" style="138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9" t="s">
        <v>242</v>
      </c>
      <c r="J1" s="38" t="s">
        <v>234</v>
      </c>
      <c r="K1" s="38" t="s">
        <v>235</v>
      </c>
      <c r="L1" s="117" t="s">
        <v>2529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t="s">
        <v>609</v>
      </c>
      <c r="B2" t="s">
        <v>245</v>
      </c>
      <c r="C2" t="s">
        <v>610</v>
      </c>
      <c r="D2" t="s">
        <v>243</v>
      </c>
      <c r="H2" s="138">
        <f t="shared" ref="H2:H7" si="0">COUNTIF(J:J,A2)</f>
        <v>0</v>
      </c>
      <c r="I2" s="40"/>
      <c r="J2" t="s">
        <v>611</v>
      </c>
      <c r="L2" s="173"/>
      <c r="O2" t="s">
        <v>427</v>
      </c>
      <c r="Q2" t="s">
        <v>0</v>
      </c>
    </row>
    <row r="3" spans="1:22">
      <c r="A3" t="s">
        <v>1</v>
      </c>
      <c r="B3" t="s">
        <v>605</v>
      </c>
      <c r="D3" t="s">
        <v>243</v>
      </c>
      <c r="H3">
        <f t="shared" si="0"/>
        <v>1</v>
      </c>
      <c r="I3" s="40"/>
      <c r="J3" s="2" t="s">
        <v>1</v>
      </c>
      <c r="K3" t="str">
        <f>VLOOKUP(J3,A:B,2,FALSE)</f>
        <v>x3</v>
      </c>
      <c r="L3" s="174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38">
        <f t="shared" si="0"/>
        <v>1</v>
      </c>
      <c r="I4" s="40"/>
      <c r="J4" s="2" t="s">
        <v>2</v>
      </c>
      <c r="K4" s="138" t="str">
        <f>VLOOKUP(J4,A:B,2,FALSE)</f>
        <v>x23</v>
      </c>
      <c r="L4" s="174" t="str">
        <f>J4</f>
        <v>Passif</v>
      </c>
      <c r="O4" t="s">
        <v>243</v>
      </c>
    </row>
    <row r="5" spans="1:22">
      <c r="A5" s="1" t="s">
        <v>4</v>
      </c>
      <c r="B5" t="s">
        <v>607</v>
      </c>
      <c r="D5" t="s">
        <v>243</v>
      </c>
      <c r="H5" s="138">
        <f t="shared" si="0"/>
        <v>1</v>
      </c>
      <c r="I5" s="40"/>
      <c r="J5" s="2" t="s">
        <v>4</v>
      </c>
      <c r="K5" s="138" t="str">
        <f>VLOOKUP(J5,A:B,2,FALSE)</f>
        <v>x20</v>
      </c>
      <c r="L5" s="174" t="str">
        <f>J5</f>
        <v>Recette</v>
      </c>
      <c r="O5" t="s">
        <v>243</v>
      </c>
    </row>
    <row r="6" spans="1:22">
      <c r="A6" t="s">
        <v>3</v>
      </c>
      <c r="B6" t="s">
        <v>606</v>
      </c>
      <c r="D6" t="s">
        <v>243</v>
      </c>
      <c r="H6" s="138">
        <f t="shared" si="0"/>
        <v>1</v>
      </c>
      <c r="I6" s="40"/>
      <c r="J6" s="2" t="s">
        <v>3</v>
      </c>
      <c r="K6" s="138" t="str">
        <f>VLOOKUP(J6,A:B,2,FALSE)</f>
        <v>x15</v>
      </c>
      <c r="L6" s="174" t="str">
        <f>J6</f>
        <v>Dépense</v>
      </c>
      <c r="O6" t="s">
        <v>243</v>
      </c>
    </row>
    <row r="7" spans="1:22">
      <c r="A7" s="1" t="s">
        <v>250</v>
      </c>
      <c r="B7" t="s">
        <v>608</v>
      </c>
      <c r="D7" t="s">
        <v>427</v>
      </c>
      <c r="H7" s="138">
        <f t="shared" si="0"/>
        <v>1</v>
      </c>
      <c r="I7" s="40"/>
      <c r="J7" s="2" t="s">
        <v>250</v>
      </c>
      <c r="K7" s="138" t="str">
        <f>VLOOKUP(J7,A:B,2,FALSE)</f>
        <v>e1</v>
      </c>
      <c r="L7" s="174" t="str">
        <f>J7</f>
        <v>Résultat</v>
      </c>
      <c r="O7" t="s">
        <v>427</v>
      </c>
    </row>
    <row r="8" spans="1:22">
      <c r="L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7"/>
  <sheetViews>
    <sheetView zoomScale="85" zoomScaleNormal="85" workbookViewId="0">
      <selection activeCell="B1" sqref="B1"/>
    </sheetView>
  </sheetViews>
  <sheetFormatPr baseColWidth="10" defaultRowHeight="14.4"/>
  <cols>
    <col min="1" max="1" width="22" bestFit="1" customWidth="1"/>
    <col min="2" max="2" width="6.33203125" bestFit="1" customWidth="1"/>
    <col min="10" max="10" width="39.6640625" customWidth="1"/>
    <col min="12" max="12" width="28.5546875" bestFit="1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17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t="s">
        <v>244</v>
      </c>
      <c r="B2" t="s">
        <v>245</v>
      </c>
      <c r="C2" t="s">
        <v>610</v>
      </c>
      <c r="D2" t="s">
        <v>243</v>
      </c>
      <c r="H2">
        <f>COUNTIF($J$2:$J$415,A2)</f>
        <v>0</v>
      </c>
      <c r="J2" s="42" t="s">
        <v>639</v>
      </c>
      <c r="L2" s="173"/>
      <c r="O2" t="s">
        <v>427</v>
      </c>
      <c r="Q2" t="s">
        <v>62</v>
      </c>
    </row>
    <row r="3" spans="1:22">
      <c r="A3" s="14" t="s">
        <v>344</v>
      </c>
      <c r="B3" t="s">
        <v>1030</v>
      </c>
      <c r="D3" t="s">
        <v>427</v>
      </c>
      <c r="H3">
        <f>COUNTIF($J$2:$J$415,A3)</f>
        <v>1</v>
      </c>
      <c r="J3" s="15" t="s">
        <v>344</v>
      </c>
      <c r="K3" t="s">
        <v>1030</v>
      </c>
      <c r="L3" s="174" t="str">
        <f>J3</f>
        <v>Versements intervenus</v>
      </c>
      <c r="O3" t="s">
        <v>427</v>
      </c>
    </row>
    <row r="4" spans="1:22">
      <c r="A4" s="14" t="s">
        <v>1137</v>
      </c>
      <c r="B4" t="s">
        <v>1136</v>
      </c>
      <c r="D4" t="s">
        <v>427</v>
      </c>
      <c r="H4">
        <f>COUNTIF($J$2:$J$415,A4)</f>
        <v>1</v>
      </c>
      <c r="J4" s="53" t="s">
        <v>1137</v>
      </c>
      <c r="K4" s="9" t="s">
        <v>1136</v>
      </c>
      <c r="L4" s="174" t="str">
        <f>J4</f>
        <v>Hors versements intervenus</v>
      </c>
      <c r="M4" s="9"/>
      <c r="O4" t="s">
        <v>427</v>
      </c>
    </row>
    <row r="5" spans="1:22">
      <c r="B5" s="2"/>
      <c r="J5" s="79"/>
      <c r="K5" s="9"/>
      <c r="L5" s="79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7"/>
  <sheetViews>
    <sheetView zoomScale="85" zoomScaleNormal="85" workbookViewId="0">
      <selection activeCell="B1" sqref="B1"/>
    </sheetView>
  </sheetViews>
  <sheetFormatPr baseColWidth="10" defaultRowHeight="14.4"/>
  <cols>
    <col min="2" max="2" width="6.33203125" bestFit="1" customWidth="1"/>
    <col min="10" max="10" width="22.109375" bestFit="1" customWidth="1"/>
    <col min="12" max="12" width="22.109375" style="138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18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1" t="s">
        <v>384</v>
      </c>
      <c r="B2" t="s">
        <v>245</v>
      </c>
      <c r="C2" t="s">
        <v>610</v>
      </c>
      <c r="D2" t="s">
        <v>243</v>
      </c>
      <c r="H2">
        <f>COUNTIF($K$2:$K$260,B2)</f>
        <v>1</v>
      </c>
      <c r="J2" s="18" t="s">
        <v>2341</v>
      </c>
      <c r="L2" s="82"/>
      <c r="O2" s="9" t="s">
        <v>243</v>
      </c>
    </row>
    <row r="3" spans="1:22">
      <c r="A3" s="1" t="s">
        <v>383</v>
      </c>
      <c r="B3" t="s">
        <v>614</v>
      </c>
      <c r="D3" t="s">
        <v>243</v>
      </c>
      <c r="H3">
        <f>COUNTIF($K$2:$K$260,B3)</f>
        <v>1</v>
      </c>
      <c r="J3" s="15" t="s">
        <v>384</v>
      </c>
      <c r="K3" s="1" t="str">
        <f>VLOOKUP(J3,$A$1:$I$315,2,FALSE)</f>
        <v>x0</v>
      </c>
      <c r="L3" s="176" t="str">
        <f>J3</f>
        <v>Non reporté</v>
      </c>
      <c r="O3" t="s">
        <v>243</v>
      </c>
    </row>
    <row r="4" spans="1:22">
      <c r="J4" s="15" t="s">
        <v>383</v>
      </c>
      <c r="K4" t="s">
        <v>614</v>
      </c>
      <c r="L4" s="176" t="str">
        <f>J4</f>
        <v>Reporté</v>
      </c>
      <c r="O4" t="s">
        <v>243</v>
      </c>
    </row>
    <row r="6" spans="1:22">
      <c r="B6" s="2"/>
    </row>
    <row r="7" spans="1:22">
      <c r="B7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"/>
  <sheetViews>
    <sheetView workbookViewId="0">
      <selection activeCell="B1" sqref="B1"/>
    </sheetView>
  </sheetViews>
  <sheetFormatPr baseColWidth="10" defaultRowHeight="14.4"/>
  <cols>
    <col min="1" max="1" width="36.33203125" customWidth="1"/>
    <col min="10" max="10" width="23.5546875" customWidth="1"/>
    <col min="11" max="11" width="4.109375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18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281" t="s">
        <v>609</v>
      </c>
      <c r="B2" s="281" t="s">
        <v>245</v>
      </c>
      <c r="C2" s="281" t="s">
        <v>610</v>
      </c>
      <c r="D2" s="281" t="s">
        <v>243</v>
      </c>
      <c r="E2" s="138"/>
      <c r="F2" s="138"/>
      <c r="G2" s="138"/>
      <c r="H2" s="138">
        <f>COUNTIF($K$2:$K$260,B2)</f>
        <v>1</v>
      </c>
      <c r="I2" s="138"/>
      <c r="J2" s="285" t="s">
        <v>2827</v>
      </c>
      <c r="K2" s="141"/>
      <c r="L2" s="82"/>
      <c r="M2" s="141"/>
      <c r="N2" s="141"/>
      <c r="O2" s="141" t="s">
        <v>427</v>
      </c>
      <c r="P2" s="138"/>
      <c r="Q2" s="138"/>
      <c r="R2" s="138"/>
      <c r="S2" s="138"/>
      <c r="T2" s="138"/>
      <c r="U2" s="138"/>
      <c r="V2" s="138"/>
    </row>
    <row r="3" spans="1:22">
      <c r="A3" s="218" t="s">
        <v>2829</v>
      </c>
      <c r="B3" s="281" t="s">
        <v>614</v>
      </c>
      <c r="C3" s="204"/>
      <c r="D3" s="204" t="s">
        <v>243</v>
      </c>
      <c r="E3" s="138"/>
      <c r="F3" s="138"/>
      <c r="G3" s="138"/>
      <c r="H3" s="138">
        <f>COUNTIF($K$2:$K$260,B3)</f>
        <v>1</v>
      </c>
      <c r="I3" s="138"/>
      <c r="J3" s="286" t="s">
        <v>609</v>
      </c>
      <c r="K3" s="92" t="str">
        <f>VLOOKUP(J3,$A$1:$I$315,2,FALSE)</f>
        <v>x0</v>
      </c>
      <c r="L3" s="171" t="str">
        <f>J3</f>
        <v>NA</v>
      </c>
      <c r="M3" s="141"/>
      <c r="N3" s="141"/>
      <c r="O3" s="141" t="s">
        <v>243</v>
      </c>
      <c r="P3" s="138"/>
      <c r="Q3" s="138"/>
      <c r="R3" s="138"/>
      <c r="S3" s="138"/>
      <c r="T3" s="138"/>
      <c r="U3" s="138"/>
      <c r="V3" s="138"/>
    </row>
    <row r="4" spans="1:22">
      <c r="A4" s="218" t="s">
        <v>2830</v>
      </c>
      <c r="B4" s="218" t="s">
        <v>2806</v>
      </c>
      <c r="C4" s="218"/>
      <c r="D4" s="218" t="s">
        <v>243</v>
      </c>
      <c r="E4" s="138"/>
      <c r="F4" s="138"/>
      <c r="G4" s="138"/>
      <c r="H4" s="138"/>
      <c r="I4" s="138"/>
      <c r="J4" s="247" t="s">
        <v>2829</v>
      </c>
      <c r="K4" s="92" t="str">
        <f>VLOOKUP(J4,$A$1:$I$315,2,FALSE)</f>
        <v>x1</v>
      </c>
      <c r="L4" s="171" t="str">
        <f>J4</f>
        <v>Méthode de Consolidation comptable [méthode 1 et une partie de la combinaison des méthodes 1 et 2]</v>
      </c>
      <c r="M4" s="141"/>
      <c r="N4" s="141"/>
      <c r="O4" s="141" t="s">
        <v>243</v>
      </c>
      <c r="P4" s="138"/>
      <c r="Q4" s="138"/>
      <c r="R4" s="138"/>
      <c r="S4" s="138"/>
      <c r="T4" s="138"/>
      <c r="U4" s="138"/>
      <c r="V4" s="138"/>
    </row>
    <row r="5" spans="1:22">
      <c r="J5" s="247" t="s">
        <v>2830</v>
      </c>
      <c r="K5" s="92" t="str">
        <f>VLOOKUP(J5,$A$1:$I$315,2,FALSE)</f>
        <v>x13</v>
      </c>
      <c r="L5" s="171" t="str">
        <f>J5</f>
        <v>Méthode de déduction et d'aggrégation [methode 2 et une partie de la combinaison des méthodes 1 and 2]</v>
      </c>
      <c r="M5" s="141"/>
      <c r="N5" s="141"/>
      <c r="O5" s="141" t="s">
        <v>243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2"/>
  <sheetViews>
    <sheetView zoomScale="85" zoomScaleNormal="85" workbookViewId="0">
      <selection activeCell="B1" sqref="B1"/>
    </sheetView>
  </sheetViews>
  <sheetFormatPr baseColWidth="10" defaultColWidth="9.109375" defaultRowHeight="14.4"/>
  <cols>
    <col min="1" max="1" width="25" bestFit="1" customWidth="1"/>
    <col min="2" max="2" width="6.5546875" bestFit="1" customWidth="1"/>
    <col min="10" max="10" width="27.88671875" bestFit="1" customWidth="1"/>
    <col min="12" max="12" width="27.88671875" style="160" customWidth="1"/>
    <col min="18" max="18" width="30.8867187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8" t="s">
        <v>242</v>
      </c>
      <c r="J1" s="121" t="s">
        <v>234</v>
      </c>
      <c r="K1" s="38" t="s">
        <v>235</v>
      </c>
      <c r="L1" s="177" t="s">
        <v>2529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t="s">
        <v>1430</v>
      </c>
      <c r="B2" t="s">
        <v>245</v>
      </c>
      <c r="C2" t="s">
        <v>610</v>
      </c>
      <c r="D2" t="s">
        <v>243</v>
      </c>
      <c r="H2">
        <f>COUNTIF($J$2:$J$415,A2)</f>
        <v>1</v>
      </c>
      <c r="J2" s="18" t="s">
        <v>1427</v>
      </c>
      <c r="L2" s="178"/>
      <c r="O2" t="s">
        <v>427</v>
      </c>
      <c r="Q2" t="s">
        <v>1373</v>
      </c>
    </row>
    <row r="3" spans="1:22">
      <c r="A3" t="s">
        <v>1429</v>
      </c>
      <c r="B3" t="s">
        <v>614</v>
      </c>
      <c r="D3" t="s">
        <v>243</v>
      </c>
      <c r="H3">
        <f t="shared" ref="H3:H11" si="0">COUNTIF($J$2:$J$415,A3)</f>
        <v>1</v>
      </c>
      <c r="J3" s="53" t="s">
        <v>1428</v>
      </c>
      <c r="K3" s="9" t="str">
        <f>VLOOKUP(J3,$A$2:$B$11,2,FALSE)</f>
        <v>x4</v>
      </c>
      <c r="L3" s="178" t="str">
        <f t="shared" ref="L3:L12" si="1">J3</f>
        <v>Stock</v>
      </c>
      <c r="O3" t="s">
        <v>243</v>
      </c>
    </row>
    <row r="4" spans="1:22">
      <c r="A4" t="s">
        <v>1376</v>
      </c>
      <c r="B4" t="s">
        <v>1401</v>
      </c>
      <c r="D4" t="s">
        <v>427</v>
      </c>
      <c r="H4">
        <f t="shared" si="0"/>
        <v>1</v>
      </c>
      <c r="J4" s="47" t="s">
        <v>1429</v>
      </c>
      <c r="K4" s="9" t="str">
        <f t="shared" ref="K4:K12" si="2">VLOOKUP(J4,$A$2:$B$11,2,FALSE)</f>
        <v>x1</v>
      </c>
      <c r="L4" s="178" t="str">
        <f t="shared" si="1"/>
        <v>Début</v>
      </c>
      <c r="O4" t="s">
        <v>243</v>
      </c>
      <c r="S4" s="9"/>
    </row>
    <row r="5" spans="1:22">
      <c r="A5" s="92" t="s">
        <v>1397</v>
      </c>
      <c r="B5" t="s">
        <v>1402</v>
      </c>
      <c r="D5" t="s">
        <v>427</v>
      </c>
      <c r="H5">
        <f t="shared" si="0"/>
        <v>1</v>
      </c>
      <c r="J5" s="47" t="s">
        <v>1430</v>
      </c>
      <c r="K5" s="9" t="str">
        <f t="shared" si="2"/>
        <v>x0</v>
      </c>
      <c r="L5" s="178" t="str">
        <f t="shared" si="1"/>
        <v>Fin</v>
      </c>
      <c r="O5" t="s">
        <v>243</v>
      </c>
      <c r="S5" s="9"/>
    </row>
    <row r="6" spans="1:22">
      <c r="A6" s="92" t="s">
        <v>1398</v>
      </c>
      <c r="B6" t="s">
        <v>1403</v>
      </c>
      <c r="D6" t="s">
        <v>427</v>
      </c>
      <c r="H6">
        <f t="shared" si="0"/>
        <v>1</v>
      </c>
      <c r="J6" s="53" t="s">
        <v>1431</v>
      </c>
      <c r="K6" s="9" t="str">
        <f t="shared" si="2"/>
        <v>x2</v>
      </c>
      <c r="L6" s="178" t="str">
        <f t="shared" si="1"/>
        <v>Flux</v>
      </c>
      <c r="O6" t="s">
        <v>243</v>
      </c>
    </row>
    <row r="7" spans="1:22">
      <c r="A7" s="92" t="s">
        <v>1399</v>
      </c>
      <c r="B7" t="s">
        <v>1404</v>
      </c>
      <c r="D7" t="s">
        <v>427</v>
      </c>
      <c r="H7">
        <f t="shared" si="0"/>
        <v>1</v>
      </c>
      <c r="J7" s="47" t="s">
        <v>1376</v>
      </c>
      <c r="K7" s="9" t="str">
        <f t="shared" si="2"/>
        <v>e550</v>
      </c>
      <c r="L7" s="178" t="str">
        <f t="shared" si="1"/>
        <v>Début d'année à date</v>
      </c>
      <c r="O7" t="s">
        <v>427</v>
      </c>
    </row>
    <row r="8" spans="1:22">
      <c r="A8" s="92" t="s">
        <v>1400</v>
      </c>
      <c r="B8" t="s">
        <v>1405</v>
      </c>
      <c r="D8" t="s">
        <v>427</v>
      </c>
      <c r="H8">
        <f t="shared" si="0"/>
        <v>1</v>
      </c>
      <c r="J8" s="47" t="s">
        <v>1380</v>
      </c>
      <c r="K8" s="9" t="str">
        <f t="shared" si="2"/>
        <v>e555</v>
      </c>
      <c r="L8" s="178" t="str">
        <f t="shared" si="1"/>
        <v>Exercices antérieurs à N-1</v>
      </c>
      <c r="O8" t="s">
        <v>427</v>
      </c>
    </row>
    <row r="9" spans="1:22">
      <c r="A9" t="s">
        <v>1380</v>
      </c>
      <c r="B9" t="s">
        <v>1406</v>
      </c>
      <c r="D9" t="s">
        <v>427</v>
      </c>
      <c r="H9">
        <f t="shared" si="0"/>
        <v>1</v>
      </c>
      <c r="J9" s="47" t="s">
        <v>1397</v>
      </c>
      <c r="K9" s="9" t="str">
        <f t="shared" si="2"/>
        <v>e551</v>
      </c>
      <c r="L9" s="178" t="str">
        <f t="shared" si="1"/>
        <v>Début d'année à Fin T1</v>
      </c>
      <c r="O9" t="s">
        <v>427</v>
      </c>
    </row>
    <row r="10" spans="1:22">
      <c r="A10" t="s">
        <v>1431</v>
      </c>
      <c r="B10" t="s">
        <v>1374</v>
      </c>
      <c r="D10" t="s">
        <v>243</v>
      </c>
      <c r="H10">
        <f t="shared" si="0"/>
        <v>1</v>
      </c>
      <c r="J10" s="47" t="s">
        <v>1398</v>
      </c>
      <c r="K10" s="9" t="str">
        <f t="shared" si="2"/>
        <v>e552</v>
      </c>
      <c r="L10" s="178" t="str">
        <f t="shared" si="1"/>
        <v>Début d'année à Fin T2</v>
      </c>
      <c r="O10" t="s">
        <v>427</v>
      </c>
    </row>
    <row r="11" spans="1:22">
      <c r="A11" t="s">
        <v>1428</v>
      </c>
      <c r="B11" t="s">
        <v>1375</v>
      </c>
      <c r="D11" t="s">
        <v>243</v>
      </c>
      <c r="H11">
        <f t="shared" si="0"/>
        <v>1</v>
      </c>
      <c r="J11" s="47" t="s">
        <v>1399</v>
      </c>
      <c r="K11" s="9" t="str">
        <f t="shared" si="2"/>
        <v>e553</v>
      </c>
      <c r="L11" s="178" t="str">
        <f t="shared" si="1"/>
        <v>Début d'année à Fin T3</v>
      </c>
      <c r="O11" t="s">
        <v>427</v>
      </c>
    </row>
    <row r="12" spans="1:22">
      <c r="J12" s="47" t="s">
        <v>1400</v>
      </c>
      <c r="K12" s="9" t="str">
        <f t="shared" si="2"/>
        <v>e554</v>
      </c>
      <c r="L12" s="178" t="str">
        <f t="shared" si="1"/>
        <v>Début d'année à Fin T4</v>
      </c>
      <c r="O12" t="s">
        <v>427</v>
      </c>
    </row>
  </sheetData>
  <sortState ref="A4:A9">
    <sortCondition ref="A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15"/>
  <sheetViews>
    <sheetView zoomScaleNormal="100" workbookViewId="0">
      <selection activeCell="B1" sqref="B1"/>
    </sheetView>
  </sheetViews>
  <sheetFormatPr baseColWidth="10" defaultRowHeight="14.4"/>
  <cols>
    <col min="1" max="1" width="76.109375" bestFit="1" customWidth="1"/>
    <col min="2" max="2" width="7.109375" bestFit="1" customWidth="1"/>
    <col min="4" max="4" width="8" customWidth="1"/>
    <col min="9" max="9" width="5.88671875" customWidth="1"/>
    <col min="10" max="10" width="40.44140625" customWidth="1"/>
    <col min="11" max="11" width="6.33203125" bestFit="1" customWidth="1"/>
    <col min="12" max="12" width="40.44140625" style="160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16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44" t="s">
        <v>244</v>
      </c>
      <c r="B2" t="s">
        <v>1947</v>
      </c>
      <c r="C2" t="s">
        <v>610</v>
      </c>
      <c r="D2" t="s">
        <v>427</v>
      </c>
      <c r="H2">
        <f>COUNTIF($J$2:$J$412,A2)</f>
        <v>3</v>
      </c>
      <c r="J2" s="42" t="s">
        <v>1098</v>
      </c>
      <c r="L2" s="175"/>
      <c r="O2" t="s">
        <v>427</v>
      </c>
      <c r="Q2" s="9" t="s">
        <v>1108</v>
      </c>
    </row>
    <row r="3" spans="1:22">
      <c r="A3" s="43" t="s">
        <v>1236</v>
      </c>
      <c r="B3" t="s">
        <v>1097</v>
      </c>
      <c r="D3" t="s">
        <v>427</v>
      </c>
      <c r="H3">
        <f>COUNTIF($J$2:$J$411,A3)</f>
        <v>1</v>
      </c>
      <c r="J3" s="45" t="s">
        <v>244</v>
      </c>
      <c r="K3" s="1" t="str">
        <f>VLOOKUP(J3,$A$1:$I$302,2,FALSE)</f>
        <v>e0</v>
      </c>
      <c r="L3" s="179" t="str">
        <f>J3</f>
        <v>Total/NA</v>
      </c>
      <c r="M3" t="s">
        <v>190</v>
      </c>
      <c r="O3" t="s">
        <v>243</v>
      </c>
    </row>
    <row r="4" spans="1:22">
      <c r="A4" s="43" t="s">
        <v>1101</v>
      </c>
      <c r="B4" t="s">
        <v>1111</v>
      </c>
      <c r="D4" t="s">
        <v>427</v>
      </c>
      <c r="H4">
        <f>COUNTIF($J$2:$J$411,A4)</f>
        <v>1</v>
      </c>
      <c r="J4" s="46" t="s">
        <v>1099</v>
      </c>
      <c r="K4" s="1" t="str">
        <f>VLOOKUP(J4,$A$1:$I$302,2,FALSE)</f>
        <v>e1903</v>
      </c>
      <c r="L4" s="180" t="str">
        <f>J4</f>
        <v>Direction</v>
      </c>
      <c r="N4" t="s">
        <v>192</v>
      </c>
      <c r="O4" t="s">
        <v>427</v>
      </c>
    </row>
    <row r="5" spans="1:22">
      <c r="A5" s="78" t="s">
        <v>1099</v>
      </c>
      <c r="B5" t="s">
        <v>1112</v>
      </c>
      <c r="D5" t="s">
        <v>427</v>
      </c>
      <c r="H5">
        <f t="shared" ref="H5:H10" si="0">COUNTIF($J$2:$J$411,A5)</f>
        <v>1</v>
      </c>
      <c r="J5" s="47" t="s">
        <v>1101</v>
      </c>
      <c r="K5" s="1" t="str">
        <f>VLOOKUP(J5,$A$1:$I$302,2,FALSE)</f>
        <v>e1902</v>
      </c>
      <c r="L5" s="178" t="str">
        <f>J5</f>
        <v>Cadres</v>
      </c>
      <c r="N5" t="s">
        <v>192</v>
      </c>
      <c r="O5" t="s">
        <v>427</v>
      </c>
    </row>
    <row r="6" spans="1:22">
      <c r="A6" s="78" t="s">
        <v>1438</v>
      </c>
      <c r="B6" t="s">
        <v>1113</v>
      </c>
      <c r="D6" t="s">
        <v>427</v>
      </c>
      <c r="H6">
        <f t="shared" si="0"/>
        <v>1</v>
      </c>
      <c r="J6" s="47" t="s">
        <v>1100</v>
      </c>
      <c r="K6" s="1" t="str">
        <f>VLOOKUP(J6,$A$1:$I$302,2,FALSE)</f>
        <v>e1907</v>
      </c>
      <c r="L6" s="178" t="str">
        <f>J6</f>
        <v>Non cadres</v>
      </c>
      <c r="N6" t="s">
        <v>192</v>
      </c>
      <c r="O6" t="s">
        <v>427</v>
      </c>
    </row>
    <row r="7" spans="1:22">
      <c r="A7" s="43" t="s">
        <v>1439</v>
      </c>
      <c r="B7" t="s">
        <v>1114</v>
      </c>
      <c r="D7" t="s">
        <v>427</v>
      </c>
      <c r="H7">
        <f t="shared" si="0"/>
        <v>1</v>
      </c>
      <c r="J7" s="42" t="s">
        <v>1105</v>
      </c>
      <c r="K7" s="1"/>
      <c r="L7" s="175"/>
      <c r="O7" t="s">
        <v>427</v>
      </c>
      <c r="Q7" s="9" t="s">
        <v>1107</v>
      </c>
    </row>
    <row r="8" spans="1:22">
      <c r="A8" s="43" t="s">
        <v>1440</v>
      </c>
      <c r="B8" t="s">
        <v>1115</v>
      </c>
      <c r="D8" t="s">
        <v>427</v>
      </c>
      <c r="H8">
        <f t="shared" si="0"/>
        <v>1</v>
      </c>
      <c r="J8" s="45" t="s">
        <v>244</v>
      </c>
      <c r="K8" s="1" t="str">
        <f>VLOOKUP(J8,$A$1:$I$302,2,FALSE)</f>
        <v>e0</v>
      </c>
      <c r="L8" s="179" t="str">
        <f>J8</f>
        <v>Total/NA</v>
      </c>
      <c r="M8" t="s">
        <v>190</v>
      </c>
      <c r="O8" t="s">
        <v>243</v>
      </c>
    </row>
    <row r="9" spans="1:22">
      <c r="A9" s="43" t="s">
        <v>1100</v>
      </c>
      <c r="B9" t="s">
        <v>1116</v>
      </c>
      <c r="D9" t="s">
        <v>427</v>
      </c>
      <c r="H9">
        <f t="shared" si="0"/>
        <v>1</v>
      </c>
      <c r="J9" s="46" t="s">
        <v>1102</v>
      </c>
      <c r="K9" s="1" t="str">
        <f>VLOOKUP(J9,$A$1:$I$302,2,FALSE)</f>
        <v>e1908</v>
      </c>
      <c r="L9" s="180" t="str">
        <f>J9</f>
        <v>Personnel Commercial</v>
      </c>
      <c r="N9" t="s">
        <v>192</v>
      </c>
      <c r="O9" t="s">
        <v>427</v>
      </c>
    </row>
    <row r="10" spans="1:22">
      <c r="A10" s="78" t="s">
        <v>1102</v>
      </c>
      <c r="B10" t="s">
        <v>1441</v>
      </c>
      <c r="D10" t="s">
        <v>427</v>
      </c>
      <c r="H10">
        <f t="shared" si="0"/>
        <v>1</v>
      </c>
      <c r="J10" s="47" t="s">
        <v>1236</v>
      </c>
      <c r="K10" s="1" t="str">
        <f>VLOOKUP(J10,$A$1:$I$302,2,FALSE)</f>
        <v>e1901</v>
      </c>
      <c r="L10" s="178" t="str">
        <f>J10</f>
        <v>Autre personnel</v>
      </c>
      <c r="N10" t="s">
        <v>192</v>
      </c>
      <c r="O10" t="s">
        <v>427</v>
      </c>
    </row>
    <row r="11" spans="1:22">
      <c r="J11" s="42" t="s">
        <v>1117</v>
      </c>
      <c r="K11" s="1"/>
      <c r="L11" s="175"/>
      <c r="O11" t="s">
        <v>427</v>
      </c>
      <c r="Q11" s="9" t="s">
        <v>1106</v>
      </c>
    </row>
    <row r="12" spans="1:22">
      <c r="J12" s="45" t="s">
        <v>244</v>
      </c>
      <c r="K12" s="1" t="str">
        <f>VLOOKUP(J12,$A$1:$I$302,2,FALSE)</f>
        <v>e0</v>
      </c>
      <c r="L12" s="179" t="str">
        <f>J12</f>
        <v>Total/NA</v>
      </c>
      <c r="M12" t="s">
        <v>190</v>
      </c>
      <c r="O12" t="s">
        <v>243</v>
      </c>
    </row>
    <row r="13" spans="1:22">
      <c r="J13" s="46" t="s">
        <v>1438</v>
      </c>
      <c r="K13" s="1" t="str">
        <f>VLOOKUP(J13,$A$1:$I$302,2,FALSE)</f>
        <v>e1904</v>
      </c>
      <c r="L13" s="180" t="str">
        <f>J13</f>
        <v>Membres des organes d'administration</v>
      </c>
      <c r="N13" t="s">
        <v>192</v>
      </c>
      <c r="O13" t="s">
        <v>427</v>
      </c>
    </row>
    <row r="14" spans="1:22">
      <c r="J14" s="47" t="s">
        <v>1439</v>
      </c>
      <c r="K14" s="1" t="str">
        <f>VLOOKUP(J14,$A$1:$I$302,2,FALSE)</f>
        <v>e1905</v>
      </c>
      <c r="L14" s="178" t="str">
        <f>J14</f>
        <v>Membres des organes de direction</v>
      </c>
      <c r="N14" t="s">
        <v>192</v>
      </c>
      <c r="O14" t="s">
        <v>427</v>
      </c>
    </row>
    <row r="15" spans="1:22">
      <c r="J15" s="47" t="s">
        <v>1440</v>
      </c>
      <c r="K15" s="1" t="str">
        <f>VLOOKUP(J15,$A$1:$I$302,2,FALSE)</f>
        <v>e1906</v>
      </c>
      <c r="L15" s="178" t="str">
        <f>J15</f>
        <v>Membres des organes de surveillance</v>
      </c>
      <c r="N15" t="s">
        <v>192</v>
      </c>
      <c r="O15" t="s">
        <v>427</v>
      </c>
    </row>
  </sheetData>
  <sortState ref="A3:A9">
    <sortCondition ref="A3:A9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4.4"/>
  <cols>
    <col min="1" max="1" width="17" bestFit="1" customWidth="1"/>
    <col min="10" max="10" width="22.33203125" bestFit="1" customWidth="1"/>
    <col min="12" max="12" width="22.33203125" style="160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8" t="s">
        <v>242</v>
      </c>
      <c r="J1" s="121" t="s">
        <v>234</v>
      </c>
      <c r="K1" s="38" t="s">
        <v>235</v>
      </c>
      <c r="L1" s="177" t="s">
        <v>2529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 s="148" customFormat="1">
      <c r="A2" s="147" t="s">
        <v>244</v>
      </c>
      <c r="B2" s="148" t="s">
        <v>1947</v>
      </c>
      <c r="C2" s="148" t="s">
        <v>610</v>
      </c>
      <c r="D2" s="148" t="s">
        <v>427</v>
      </c>
      <c r="H2" s="148">
        <f>COUNTIF($J$2:$J$373,A2)</f>
        <v>1</v>
      </c>
      <c r="J2" s="149" t="s">
        <v>2229</v>
      </c>
      <c r="K2" s="101"/>
      <c r="L2" s="181"/>
      <c r="M2" s="101"/>
      <c r="N2" s="101"/>
      <c r="O2" s="101" t="s">
        <v>427</v>
      </c>
      <c r="P2" s="101"/>
      <c r="Q2" s="101" t="s">
        <v>1969</v>
      </c>
      <c r="R2" s="101"/>
    </row>
    <row r="3" spans="1:22" s="148" customFormat="1">
      <c r="A3" s="148" t="s">
        <v>2230</v>
      </c>
      <c r="B3" s="101" t="s">
        <v>2231</v>
      </c>
      <c r="D3" s="148" t="s">
        <v>427</v>
      </c>
      <c r="H3" s="148">
        <f>COUNTIF($J$2:$J$373,A3)</f>
        <v>1</v>
      </c>
      <c r="J3" s="150" t="s">
        <v>244</v>
      </c>
      <c r="K3" s="147" t="str">
        <f>VLOOKUP(J3,$A$1:$I$295,2,FALSE)</f>
        <v>e0</v>
      </c>
      <c r="L3" s="181" t="str">
        <f>J3</f>
        <v>Total/NA</v>
      </c>
      <c r="M3" s="101" t="s">
        <v>190</v>
      </c>
      <c r="N3" s="101"/>
      <c r="O3" s="101" t="s">
        <v>427</v>
      </c>
      <c r="P3" s="101"/>
      <c r="Q3" s="101"/>
      <c r="R3" s="101"/>
    </row>
    <row r="4" spans="1:22" s="148" customFormat="1">
      <c r="A4" s="148" t="s">
        <v>2232</v>
      </c>
      <c r="B4" s="148" t="s">
        <v>2233</v>
      </c>
      <c r="D4" s="148" t="s">
        <v>427</v>
      </c>
      <c r="H4" s="148">
        <f>COUNTIF($J$2:$J$373,A4)</f>
        <v>1</v>
      </c>
      <c r="J4" s="128" t="s">
        <v>2230</v>
      </c>
      <c r="K4" s="147" t="str">
        <f>VLOOKUP(J4,$A$1:$I$295,2,FALSE)</f>
        <v>e2100</v>
      </c>
      <c r="L4" s="181" t="str">
        <f>J4</f>
        <v>Flux informatique</v>
      </c>
      <c r="M4" s="101"/>
      <c r="N4" s="101" t="s">
        <v>192</v>
      </c>
      <c r="O4" s="101" t="s">
        <v>427</v>
      </c>
      <c r="P4" s="101"/>
      <c r="Q4" s="101"/>
      <c r="R4" s="101"/>
    </row>
    <row r="5" spans="1:22" s="148" customFormat="1">
      <c r="J5" s="128" t="s">
        <v>2232</v>
      </c>
      <c r="K5" s="147" t="str">
        <f>VLOOKUP(J5,$A$1:$I$295,2,FALSE)</f>
        <v>e2101</v>
      </c>
      <c r="L5" s="181" t="str">
        <f>J5</f>
        <v>Flux papier</v>
      </c>
      <c r="M5" s="101"/>
      <c r="N5" s="101" t="s">
        <v>192</v>
      </c>
      <c r="O5" s="101" t="s">
        <v>427</v>
      </c>
      <c r="P5" s="101"/>
      <c r="Q5" s="101"/>
      <c r="R5" s="101"/>
    </row>
    <row r="6" spans="1:22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M6" s="138"/>
      <c r="N6" s="138"/>
      <c r="O6" s="138"/>
      <c r="P6" s="138"/>
      <c r="Q6" s="138"/>
      <c r="R6" s="138"/>
      <c r="S6" s="138"/>
      <c r="T6" s="138"/>
      <c r="U6" s="138"/>
      <c r="V6" s="138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7"/>
  <sheetViews>
    <sheetView topLeftCell="C1" zoomScale="90" zoomScaleNormal="90" workbookViewId="0">
      <selection activeCell="B1" sqref="B1"/>
    </sheetView>
  </sheetViews>
  <sheetFormatPr baseColWidth="10" defaultRowHeight="14.4"/>
  <cols>
    <col min="1" max="1" width="41.44140625" bestFit="1" customWidth="1"/>
    <col min="2" max="2" width="6.5546875" bestFit="1" customWidth="1"/>
    <col min="10" max="10" width="45.109375" bestFit="1" customWidth="1"/>
    <col min="12" max="12" width="45.109375" style="160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16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14" t="s">
        <v>403</v>
      </c>
      <c r="B2" t="s">
        <v>245</v>
      </c>
      <c r="C2" t="s">
        <v>610</v>
      </c>
      <c r="D2" t="s">
        <v>243</v>
      </c>
      <c r="H2">
        <f>COUNTIF($J$2:$J$415,A2)</f>
        <v>1</v>
      </c>
      <c r="J2" s="43" t="s">
        <v>1166</v>
      </c>
      <c r="L2" s="178"/>
      <c r="O2" t="s">
        <v>427</v>
      </c>
      <c r="Q2" t="s">
        <v>322</v>
      </c>
    </row>
    <row r="3" spans="1:22">
      <c r="A3" s="14" t="s">
        <v>324</v>
      </c>
      <c r="B3" t="s">
        <v>1486</v>
      </c>
      <c r="D3" t="s">
        <v>427</v>
      </c>
      <c r="H3">
        <f>COUNTIF($J$2:$J$415,A3)</f>
        <v>1</v>
      </c>
      <c r="J3" s="15" t="s">
        <v>403</v>
      </c>
      <c r="K3" s="1" t="str">
        <f>VLOOKUP(J3,$A$1:$I$305,2,FALSE)</f>
        <v>x0</v>
      </c>
      <c r="L3" s="175" t="str">
        <f>J3</f>
        <v>Non applicable/toutes les zones géographiques</v>
      </c>
      <c r="M3" t="s">
        <v>190</v>
      </c>
      <c r="O3" t="s">
        <v>243</v>
      </c>
    </row>
    <row r="4" spans="1:22">
      <c r="A4" s="14" t="s">
        <v>326</v>
      </c>
      <c r="B4" s="138" t="s">
        <v>1487</v>
      </c>
      <c r="D4" t="s">
        <v>427</v>
      </c>
      <c r="H4">
        <f>COUNTIF($J$2:$J$415,A4)</f>
        <v>1</v>
      </c>
      <c r="J4" s="16" t="s">
        <v>325</v>
      </c>
      <c r="K4" s="1" t="str">
        <f>VLOOKUP(J4,$A$1:$I$305,2,FALSE)</f>
        <v>e1104</v>
      </c>
      <c r="L4" s="175" t="str">
        <f>J4</f>
        <v>UE</v>
      </c>
      <c r="M4" t="s">
        <v>190</v>
      </c>
      <c r="N4" t="s">
        <v>192</v>
      </c>
      <c r="O4" t="s">
        <v>427</v>
      </c>
    </row>
    <row r="5" spans="1:22">
      <c r="A5" s="43" t="s">
        <v>405</v>
      </c>
      <c r="B5" s="138" t="s">
        <v>1488</v>
      </c>
      <c r="D5" t="s">
        <v>427</v>
      </c>
      <c r="H5">
        <f>COUNTIF($J$2:$J$415,A5)</f>
        <v>1</v>
      </c>
      <c r="J5" s="17" t="s">
        <v>324</v>
      </c>
      <c r="K5" s="1" t="str">
        <f>VLOOKUP(J5,$A$1:$I$305,2,FALSE)</f>
        <v>e1101</v>
      </c>
      <c r="L5" s="175" t="str">
        <f>J5</f>
        <v>France</v>
      </c>
      <c r="N5" t="s">
        <v>192</v>
      </c>
      <c r="O5" t="s">
        <v>427</v>
      </c>
    </row>
    <row r="6" spans="1:22">
      <c r="A6" s="14" t="s">
        <v>325</v>
      </c>
      <c r="B6" s="138" t="s">
        <v>1489</v>
      </c>
      <c r="D6" t="s">
        <v>427</v>
      </c>
      <c r="H6">
        <f>COUNTIF($J$2:$J$415,A6)</f>
        <v>1</v>
      </c>
      <c r="J6" s="22" t="s">
        <v>405</v>
      </c>
      <c r="K6" s="1" t="str">
        <f>VLOOKUP(J6,$A$1:$I$305,2,FALSE)</f>
        <v>e1103</v>
      </c>
      <c r="L6" s="178" t="str">
        <f>J6</f>
        <v>Pays de l'UE [autres que France]</v>
      </c>
      <c r="N6" t="s">
        <v>192</v>
      </c>
      <c r="O6" t="s">
        <v>427</v>
      </c>
    </row>
    <row r="7" spans="1:22">
      <c r="J7" s="16" t="s">
        <v>326</v>
      </c>
      <c r="K7" s="1" t="str">
        <f>VLOOKUP(J7,$A$1:$I$305,2,FALSE)</f>
        <v>e1102</v>
      </c>
      <c r="L7" s="175" t="str">
        <f>J7</f>
        <v>Hors UE</v>
      </c>
      <c r="N7" t="s">
        <v>192</v>
      </c>
      <c r="O7" t="s">
        <v>427</v>
      </c>
    </row>
  </sheetData>
  <sortState ref="A3:B6">
    <sortCondition ref="A3:A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B1" sqref="B1"/>
    </sheetView>
  </sheetViews>
  <sheetFormatPr baseColWidth="10" defaultRowHeight="14.4"/>
  <cols>
    <col min="1" max="1" width="58.5546875" bestFit="1" customWidth="1"/>
    <col min="10" max="10" width="43.109375" customWidth="1"/>
    <col min="12" max="12" width="20.44140625" style="139" customWidth="1"/>
  </cols>
  <sheetData>
    <row r="1" spans="1:22" s="138" customFormat="1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8" t="s">
        <v>242</v>
      </c>
      <c r="J1" s="121" t="s">
        <v>234</v>
      </c>
      <c r="K1" s="38" t="s">
        <v>235</v>
      </c>
      <c r="L1" s="120" t="s">
        <v>2529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 s="148" customFormat="1">
      <c r="A2" s="147" t="s">
        <v>244</v>
      </c>
      <c r="B2" s="148" t="s">
        <v>1947</v>
      </c>
      <c r="C2" s="148" t="s">
        <v>610</v>
      </c>
      <c r="D2" s="148" t="s">
        <v>427</v>
      </c>
      <c r="H2" s="148">
        <f>COUNTIF($J$2:$J$362,A2)</f>
        <v>1</v>
      </c>
      <c r="J2" s="149" t="s">
        <v>2234</v>
      </c>
      <c r="K2" s="101"/>
      <c r="L2" s="130"/>
      <c r="M2" s="101"/>
      <c r="N2" s="101"/>
      <c r="O2" s="101" t="s">
        <v>427</v>
      </c>
      <c r="P2" s="101"/>
      <c r="Q2" s="101" t="s">
        <v>1970</v>
      </c>
      <c r="R2" s="101"/>
    </row>
    <row r="3" spans="1:22" s="148" customFormat="1">
      <c r="A3" s="148" t="s">
        <v>2235</v>
      </c>
      <c r="B3" s="148" t="s">
        <v>2236</v>
      </c>
      <c r="D3" s="148" t="s">
        <v>427</v>
      </c>
      <c r="H3" s="148">
        <f>COUNTIF($J$2:$J$362,A3)</f>
        <v>1</v>
      </c>
      <c r="J3" s="150" t="s">
        <v>244</v>
      </c>
      <c r="K3" s="101" t="str">
        <f>VLOOKUP(J3,A:B,2,FALSE)</f>
        <v>e0</v>
      </c>
      <c r="L3" s="130" t="str">
        <f>J3</f>
        <v>Total/NA</v>
      </c>
      <c r="M3" s="101" t="s">
        <v>190</v>
      </c>
      <c r="N3" s="101"/>
      <c r="O3" s="101" t="s">
        <v>243</v>
      </c>
      <c r="P3" s="101"/>
      <c r="Q3" s="101"/>
      <c r="R3" s="101"/>
    </row>
    <row r="4" spans="1:22" s="148" customFormat="1">
      <c r="A4" s="148" t="s">
        <v>2237</v>
      </c>
      <c r="B4" s="148" t="s">
        <v>2238</v>
      </c>
      <c r="D4" s="148" t="s">
        <v>427</v>
      </c>
      <c r="H4" s="148">
        <f>COUNTIF($J$2:$J$362,A4)</f>
        <v>1</v>
      </c>
      <c r="J4" s="128" t="s">
        <v>2235</v>
      </c>
      <c r="K4" s="101" t="str">
        <f>VLOOKUP(J4,A:B,2,FALSE)</f>
        <v>e2200</v>
      </c>
      <c r="L4" s="130" t="str">
        <f>J4</f>
        <v>Régime obligatoire d'assurance maladie (délégation de gestion)</v>
      </c>
      <c r="M4" s="101"/>
      <c r="N4" s="101" t="s">
        <v>192</v>
      </c>
      <c r="O4" s="101" t="s">
        <v>427</v>
      </c>
      <c r="P4" s="101"/>
      <c r="Q4" s="101"/>
      <c r="R4" s="101"/>
    </row>
    <row r="5" spans="1:22" s="148" customFormat="1" ht="15" customHeight="1">
      <c r="J5" s="151" t="s">
        <v>2237</v>
      </c>
      <c r="K5" s="101" t="str">
        <f>VLOOKUP(J5,A:B,2,FALSE)</f>
        <v>e2201</v>
      </c>
      <c r="L5" s="131" t="str">
        <f>J5</f>
        <v>Régime complémentaire</v>
      </c>
      <c r="M5" s="101"/>
      <c r="N5" s="101" t="s">
        <v>192</v>
      </c>
      <c r="O5" s="101" t="s">
        <v>427</v>
      </c>
      <c r="P5" s="101"/>
      <c r="Q5" s="101"/>
      <c r="R5" s="101"/>
    </row>
    <row r="6" spans="1:22" s="138" customFormat="1">
      <c r="L6" s="13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FFF00"/>
    <outlinePr summaryBelow="0"/>
    <pageSetUpPr fitToPage="1"/>
  </sheetPr>
  <dimension ref="A1:AA782"/>
  <sheetViews>
    <sheetView zoomScale="70" zoomScaleNormal="70" workbookViewId="0">
      <selection activeCell="A2" sqref="A2"/>
    </sheetView>
  </sheetViews>
  <sheetFormatPr baseColWidth="10" defaultRowHeight="14.4" outlineLevelRow="6"/>
  <cols>
    <col min="1" max="1" width="133.5546875" customWidth="1"/>
    <col min="2" max="2" width="10.109375" bestFit="1" customWidth="1"/>
    <col min="3" max="9" width="11.44140625" customWidth="1"/>
    <col min="10" max="10" width="148.33203125" style="9" customWidth="1"/>
    <col min="11" max="11" width="10.88671875" customWidth="1"/>
    <col min="12" max="12" width="111.5546875" style="92" customWidth="1"/>
    <col min="13" max="13" width="21" customWidth="1"/>
    <col min="16" max="16" width="11.44140625" customWidth="1"/>
    <col min="17" max="17" width="6.33203125" customWidth="1"/>
    <col min="18" max="18" width="12.88671875" customWidth="1"/>
    <col min="19" max="19" width="15.5546875" customWidth="1"/>
    <col min="20" max="20" width="19.88671875" customWidth="1"/>
    <col min="21" max="21" width="28.44140625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8" t="s">
        <v>242</v>
      </c>
      <c r="J1" s="117" t="s">
        <v>234</v>
      </c>
      <c r="K1" s="118" t="s">
        <v>235</v>
      </c>
      <c r="L1" s="182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t="s">
        <v>244</v>
      </c>
      <c r="B2" s="9" t="s">
        <v>245</v>
      </c>
      <c r="C2" s="9" t="s">
        <v>610</v>
      </c>
      <c r="D2" s="9" t="s">
        <v>243</v>
      </c>
      <c r="E2" s="9"/>
      <c r="F2" s="9"/>
      <c r="G2" s="9"/>
      <c r="H2" s="9">
        <f t="shared" ref="H2:H65" si="0">COUNTIF($J$2:$J$814,A2)</f>
        <v>29</v>
      </c>
      <c r="I2" s="9"/>
      <c r="J2" s="18" t="s">
        <v>623</v>
      </c>
      <c r="K2" s="9"/>
      <c r="L2" s="18"/>
      <c r="M2" s="9"/>
      <c r="N2" s="9"/>
      <c r="O2" t="s">
        <v>427</v>
      </c>
      <c r="P2" s="9"/>
      <c r="Q2" s="9" t="s">
        <v>66</v>
      </c>
      <c r="R2" s="9"/>
      <c r="S2" s="9"/>
    </row>
    <row r="3" spans="1:22" outlineLevel="1">
      <c r="A3" s="87" t="s">
        <v>178</v>
      </c>
      <c r="B3" s="9" t="s">
        <v>923</v>
      </c>
      <c r="C3" s="9"/>
      <c r="D3" s="9" t="s">
        <v>427</v>
      </c>
      <c r="E3" s="9"/>
      <c r="F3" s="9"/>
      <c r="G3" s="9"/>
      <c r="H3" s="9">
        <f t="shared" si="0"/>
        <v>1</v>
      </c>
      <c r="I3" s="9"/>
      <c r="J3" s="53" t="s">
        <v>244</v>
      </c>
      <c r="K3" s="1" t="str">
        <f>VLOOKUP(J3,$A$1:$I$311,2,FALSE)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8" t="s">
        <v>284</v>
      </c>
      <c r="B4" s="9" t="s">
        <v>203</v>
      </c>
      <c r="C4" s="9"/>
      <c r="D4" s="9" t="s">
        <v>243</v>
      </c>
      <c r="E4" s="9"/>
      <c r="F4" s="9"/>
      <c r="G4" s="9"/>
      <c r="H4" s="9">
        <f t="shared" si="0"/>
        <v>1</v>
      </c>
      <c r="I4" s="9"/>
      <c r="J4" s="47" t="s">
        <v>1371</v>
      </c>
      <c r="K4" s="1" t="str">
        <f>VLOOKUP(J4,$A$1:$I$311,2,FALSE)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82" t="s">
        <v>427</v>
      </c>
      <c r="P4" s="9"/>
      <c r="Q4" s="9"/>
      <c r="R4" s="9"/>
      <c r="S4" s="9"/>
    </row>
    <row r="5" spans="1:22" outlineLevel="3">
      <c r="A5" s="87" t="s">
        <v>1371</v>
      </c>
      <c r="B5" s="9" t="s">
        <v>924</v>
      </c>
      <c r="C5" s="9"/>
      <c r="D5" s="9" t="s">
        <v>427</v>
      </c>
      <c r="E5" s="9"/>
      <c r="F5" s="9"/>
      <c r="G5" s="9"/>
      <c r="H5" s="9">
        <f t="shared" si="0"/>
        <v>1</v>
      </c>
      <c r="I5" s="9"/>
      <c r="J5" s="22" t="s">
        <v>284</v>
      </c>
      <c r="K5" s="1" t="str">
        <f>VLOOKUP(J5,$A$1:$I$311,2,FALSE)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7" t="s">
        <v>304</v>
      </c>
      <c r="B6" s="9" t="s">
        <v>925</v>
      </c>
      <c r="C6" s="9"/>
      <c r="D6" s="9" t="s">
        <v>427</v>
      </c>
      <c r="E6" s="9"/>
      <c r="F6" s="9"/>
      <c r="G6" s="9"/>
      <c r="H6" s="9">
        <f t="shared" si="0"/>
        <v>2</v>
      </c>
      <c r="I6" s="9"/>
      <c r="J6" s="22" t="s">
        <v>1185</v>
      </c>
      <c r="K6" s="1" t="str">
        <f>VLOOKUP(J6,$A$1:$I$311,2,FALSE)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427</v>
      </c>
      <c r="P6" s="9"/>
      <c r="Q6" s="9"/>
      <c r="R6" s="9"/>
      <c r="S6" s="9"/>
    </row>
    <row r="7" spans="1:22" outlineLevel="2">
      <c r="A7" s="87" t="s">
        <v>144</v>
      </c>
      <c r="B7" s="9" t="s">
        <v>926</v>
      </c>
      <c r="C7" s="9"/>
      <c r="D7" s="9" t="s">
        <v>427</v>
      </c>
      <c r="E7" s="9"/>
      <c r="F7" s="9"/>
      <c r="G7" s="9"/>
      <c r="H7" s="9">
        <f t="shared" si="0"/>
        <v>3</v>
      </c>
      <c r="I7" s="9"/>
      <c r="J7" s="47" t="s">
        <v>285</v>
      </c>
      <c r="K7" s="1" t="str">
        <f>VLOOKUP(J7,$A$1:$I$311,2,FALSE)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7" t="s">
        <v>147</v>
      </c>
      <c r="B8" s="9" t="s">
        <v>927</v>
      </c>
      <c r="C8" s="9"/>
      <c r="D8" s="9" t="s">
        <v>427</v>
      </c>
      <c r="E8" s="9"/>
      <c r="F8" s="9"/>
      <c r="G8" s="9"/>
      <c r="H8" s="9">
        <f t="shared" si="0"/>
        <v>3</v>
      </c>
      <c r="I8" s="9"/>
      <c r="J8" s="18" t="s">
        <v>624</v>
      </c>
      <c r="K8" s="1"/>
      <c r="L8" s="18" t="str">
        <f t="shared" si="1"/>
        <v>110: Type d'opérations par catégories comptables</v>
      </c>
      <c r="M8" s="9"/>
      <c r="N8" s="9"/>
      <c r="O8" s="9" t="s">
        <v>427</v>
      </c>
      <c r="P8" s="9"/>
      <c r="Q8" s="9" t="s">
        <v>248</v>
      </c>
      <c r="R8" s="13" t="s">
        <v>1870</v>
      </c>
      <c r="S8" s="13"/>
    </row>
    <row r="9" spans="1:22" outlineLevel="1">
      <c r="A9" s="87" t="s">
        <v>148</v>
      </c>
      <c r="B9" s="9" t="s">
        <v>928</v>
      </c>
      <c r="C9" s="9"/>
      <c r="D9" s="9" t="s">
        <v>427</v>
      </c>
      <c r="E9" s="9"/>
      <c r="F9" s="9"/>
      <c r="G9" s="9"/>
      <c r="H9" s="9">
        <f t="shared" si="0"/>
        <v>3</v>
      </c>
      <c r="I9" s="9"/>
      <c r="J9" s="53" t="s">
        <v>244</v>
      </c>
      <c r="K9" s="1" t="str">
        <f>VLOOKUP(J9,$A$1:$I$311,2,FALSE)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7" t="s">
        <v>182</v>
      </c>
      <c r="B10" s="9" t="s">
        <v>929</v>
      </c>
      <c r="C10" s="9"/>
      <c r="D10" s="9" t="s">
        <v>427</v>
      </c>
      <c r="E10" s="9"/>
      <c r="F10" s="9"/>
      <c r="G10" s="9"/>
      <c r="H10" s="9">
        <f t="shared" si="0"/>
        <v>1</v>
      </c>
      <c r="I10" s="9"/>
      <c r="J10" s="47" t="s">
        <v>61</v>
      </c>
      <c r="K10" s="1" t="str">
        <f>VLOOKUP(J10,$A$1:$I$311,2,FALSE)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427</v>
      </c>
      <c r="P10" s="9"/>
      <c r="Q10" s="9"/>
      <c r="R10" s="13"/>
      <c r="S10" s="13"/>
    </row>
    <row r="11" spans="1:22" outlineLevel="2">
      <c r="A11" s="87" t="s">
        <v>226</v>
      </c>
      <c r="B11" s="9" t="s">
        <v>930</v>
      </c>
      <c r="C11" s="9"/>
      <c r="D11" s="9" t="s">
        <v>427</v>
      </c>
      <c r="E11" s="9"/>
      <c r="F11" s="9"/>
      <c r="G11" s="9"/>
      <c r="H11" s="9">
        <f t="shared" si="0"/>
        <v>2</v>
      </c>
      <c r="I11" s="9"/>
      <c r="J11" s="47" t="s">
        <v>60</v>
      </c>
      <c r="K11" s="1" t="str">
        <f>VLOOKUP(J11,$A$1:$I$311,2,FALSE)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427</v>
      </c>
      <c r="P11" s="13"/>
      <c r="Q11" s="13"/>
      <c r="R11" s="13"/>
      <c r="S11" s="13"/>
    </row>
    <row r="12" spans="1:22">
      <c r="A12" s="87" t="s">
        <v>137</v>
      </c>
      <c r="B12" s="9" t="s">
        <v>931</v>
      </c>
      <c r="C12" s="9"/>
      <c r="D12" s="9" t="s">
        <v>427</v>
      </c>
      <c r="E12" s="9"/>
      <c r="F12" s="9"/>
      <c r="G12" s="9"/>
      <c r="H12" s="9">
        <f t="shared" si="0"/>
        <v>3</v>
      </c>
      <c r="I12" s="9"/>
      <c r="J12" s="43" t="s">
        <v>625</v>
      </c>
      <c r="K12" s="1"/>
      <c r="L12" s="18"/>
      <c r="O12" s="9" t="s">
        <v>427</v>
      </c>
      <c r="Q12" t="s">
        <v>248</v>
      </c>
      <c r="R12" s="13" t="s">
        <v>1867</v>
      </c>
    </row>
    <row r="13" spans="1:22" outlineLevel="1">
      <c r="A13" s="87" t="s">
        <v>136</v>
      </c>
      <c r="B13" s="9" t="s">
        <v>932</v>
      </c>
      <c r="C13" s="9"/>
      <c r="D13" s="9" t="s">
        <v>427</v>
      </c>
      <c r="E13" s="9"/>
      <c r="F13" s="9"/>
      <c r="G13" s="9"/>
      <c r="H13" s="9">
        <f t="shared" si="0"/>
        <v>3</v>
      </c>
      <c r="I13" s="9"/>
      <c r="J13" s="53" t="s">
        <v>244</v>
      </c>
      <c r="K13" s="1" t="str">
        <f t="shared" ref="K13:K44" si="2">VLOOKUP(J13,$A$1:$I$311,2,FALSE)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7" t="s">
        <v>128</v>
      </c>
      <c r="B14" s="9" t="s">
        <v>933</v>
      </c>
      <c r="C14" s="9"/>
      <c r="D14" s="9" t="s">
        <v>427</v>
      </c>
      <c r="E14" s="9"/>
      <c r="F14" s="9"/>
      <c r="G14" s="9"/>
      <c r="H14" s="9">
        <f t="shared" si="0"/>
        <v>13</v>
      </c>
      <c r="I14" s="9"/>
      <c r="J14" s="47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427</v>
      </c>
    </row>
    <row r="15" spans="1:22" outlineLevel="3">
      <c r="A15" s="87" t="s">
        <v>129</v>
      </c>
      <c r="B15" s="9" t="s">
        <v>934</v>
      </c>
      <c r="C15" s="9"/>
      <c r="D15" s="9" t="s">
        <v>427</v>
      </c>
      <c r="E15" s="9"/>
      <c r="F15" s="9"/>
      <c r="G15" s="9"/>
      <c r="H15" s="9">
        <f t="shared" si="0"/>
        <v>13</v>
      </c>
      <c r="I15" s="9"/>
      <c r="J15" s="22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427</v>
      </c>
    </row>
    <row r="16" spans="1:22" outlineLevel="4">
      <c r="A16" s="87" t="s">
        <v>313</v>
      </c>
      <c r="B16" s="9" t="s">
        <v>935</v>
      </c>
      <c r="C16" s="9"/>
      <c r="D16" s="9" t="s">
        <v>427</v>
      </c>
      <c r="E16" s="9"/>
      <c r="F16" s="9"/>
      <c r="G16" s="9"/>
      <c r="H16" s="9">
        <f t="shared" si="0"/>
        <v>2</v>
      </c>
      <c r="I16" s="9"/>
      <c r="J16" s="56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427</v>
      </c>
    </row>
    <row r="17" spans="1:15" outlineLevel="4">
      <c r="A17" s="87" t="s">
        <v>312</v>
      </c>
      <c r="B17" s="9" t="s">
        <v>936</v>
      </c>
      <c r="C17" s="9"/>
      <c r="D17" s="9" t="s">
        <v>427</v>
      </c>
      <c r="E17" s="9"/>
      <c r="F17" s="9"/>
      <c r="G17" s="9"/>
      <c r="H17" s="9">
        <f t="shared" si="0"/>
        <v>4</v>
      </c>
      <c r="I17" s="9"/>
      <c r="J17" s="56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427</v>
      </c>
    </row>
    <row r="18" spans="1:15" outlineLevel="3">
      <c r="A18" s="87" t="s">
        <v>321</v>
      </c>
      <c r="B18" s="9" t="s">
        <v>937</v>
      </c>
      <c r="C18" s="9"/>
      <c r="D18" s="9" t="s">
        <v>427</v>
      </c>
      <c r="E18" s="9"/>
      <c r="F18" s="9"/>
      <c r="G18" s="9"/>
      <c r="H18" s="9">
        <f t="shared" si="0"/>
        <v>7</v>
      </c>
      <c r="I18" s="9"/>
      <c r="J18" s="22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427</v>
      </c>
    </row>
    <row r="19" spans="1:15" outlineLevel="4">
      <c r="A19" s="87" t="s">
        <v>317</v>
      </c>
      <c r="B19" s="9" t="s">
        <v>938</v>
      </c>
      <c r="C19" s="9"/>
      <c r="D19" s="9" t="s">
        <v>427</v>
      </c>
      <c r="E19" s="9"/>
      <c r="F19" s="9"/>
      <c r="G19" s="9"/>
      <c r="H19" s="9">
        <f t="shared" si="0"/>
        <v>7</v>
      </c>
      <c r="I19" s="9"/>
      <c r="J19" s="56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427</v>
      </c>
    </row>
    <row r="20" spans="1:15" outlineLevel="4">
      <c r="A20" s="87" t="s">
        <v>1535</v>
      </c>
      <c r="B20" s="9" t="s">
        <v>939</v>
      </c>
      <c r="C20" s="9"/>
      <c r="D20" s="9" t="s">
        <v>427</v>
      </c>
      <c r="E20" s="9"/>
      <c r="F20" s="9"/>
      <c r="G20" s="9"/>
      <c r="H20" s="9">
        <f t="shared" si="0"/>
        <v>1</v>
      </c>
      <c r="I20" s="9"/>
      <c r="J20" s="56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427</v>
      </c>
    </row>
    <row r="21" spans="1:15" outlineLevel="4">
      <c r="A21" s="87" t="s">
        <v>309</v>
      </c>
      <c r="B21" s="9" t="s">
        <v>940</v>
      </c>
      <c r="C21" s="9"/>
      <c r="D21" s="9" t="s">
        <v>427</v>
      </c>
      <c r="E21" s="9"/>
      <c r="F21" s="9"/>
      <c r="G21" s="9"/>
      <c r="H21" s="9">
        <f t="shared" si="0"/>
        <v>2</v>
      </c>
      <c r="I21" s="9"/>
      <c r="J21" s="56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427</v>
      </c>
    </row>
    <row r="22" spans="1:15" outlineLevel="3">
      <c r="A22" s="87" t="s">
        <v>311</v>
      </c>
      <c r="B22" s="9" t="s">
        <v>941</v>
      </c>
      <c r="C22" s="9"/>
      <c r="D22" s="9" t="s">
        <v>427</v>
      </c>
      <c r="E22" s="9"/>
      <c r="F22" s="9"/>
      <c r="G22" s="9"/>
      <c r="H22" s="9">
        <f t="shared" si="0"/>
        <v>4</v>
      </c>
      <c r="I22" s="9"/>
      <c r="J22" s="22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427</v>
      </c>
    </row>
    <row r="23" spans="1:15" outlineLevel="4">
      <c r="A23" s="87" t="s">
        <v>183</v>
      </c>
      <c r="B23" s="9" t="s">
        <v>942</v>
      </c>
      <c r="C23" s="9"/>
      <c r="D23" s="9" t="s">
        <v>427</v>
      </c>
      <c r="E23" s="9"/>
      <c r="F23" s="9"/>
      <c r="G23" s="9"/>
      <c r="H23" s="9">
        <f t="shared" si="0"/>
        <v>1</v>
      </c>
      <c r="I23" s="9"/>
      <c r="J23" s="56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427</v>
      </c>
    </row>
    <row r="24" spans="1:15" outlineLevel="4">
      <c r="A24" s="87" t="s">
        <v>303</v>
      </c>
      <c r="B24" s="9" t="s">
        <v>943</v>
      </c>
      <c r="C24" s="9"/>
      <c r="D24" s="9" t="s">
        <v>427</v>
      </c>
      <c r="E24" s="9"/>
      <c r="F24" s="9"/>
      <c r="G24" s="9"/>
      <c r="H24" s="9">
        <f t="shared" si="0"/>
        <v>2</v>
      </c>
      <c r="I24" s="9"/>
      <c r="J24" s="56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427</v>
      </c>
    </row>
    <row r="25" spans="1:15" outlineLevel="3">
      <c r="A25" s="87" t="s">
        <v>141</v>
      </c>
      <c r="B25" s="9" t="s">
        <v>944</v>
      </c>
      <c r="C25" s="9"/>
      <c r="D25" s="9" t="s">
        <v>427</v>
      </c>
      <c r="E25" s="9"/>
      <c r="F25" s="9"/>
      <c r="G25" s="9"/>
      <c r="H25" s="9">
        <f t="shared" si="0"/>
        <v>3</v>
      </c>
      <c r="I25" s="9"/>
      <c r="J25" s="22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427</v>
      </c>
    </row>
    <row r="26" spans="1:15" outlineLevel="4">
      <c r="A26" s="87" t="s">
        <v>150</v>
      </c>
      <c r="B26" s="9" t="s">
        <v>945</v>
      </c>
      <c r="C26" s="9"/>
      <c r="D26" s="9" t="s">
        <v>427</v>
      </c>
      <c r="E26" s="9"/>
      <c r="F26" s="9"/>
      <c r="G26" s="9"/>
      <c r="H26" s="9">
        <f t="shared" si="0"/>
        <v>3</v>
      </c>
      <c r="I26" s="9"/>
      <c r="J26" s="56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427</v>
      </c>
    </row>
    <row r="27" spans="1:15" outlineLevel="4">
      <c r="A27" s="87" t="s">
        <v>179</v>
      </c>
      <c r="B27" s="9" t="s">
        <v>946</v>
      </c>
      <c r="C27" s="9"/>
      <c r="D27" s="9" t="s">
        <v>427</v>
      </c>
      <c r="E27" s="9"/>
      <c r="F27" s="9"/>
      <c r="G27" s="9"/>
      <c r="H27" s="9">
        <f t="shared" si="0"/>
        <v>1</v>
      </c>
      <c r="I27" s="9"/>
      <c r="J27" s="56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427</v>
      </c>
    </row>
    <row r="28" spans="1:15" outlineLevel="3">
      <c r="A28" s="87" t="s">
        <v>130</v>
      </c>
      <c r="B28" s="9" t="s">
        <v>947</v>
      </c>
      <c r="C28" s="9"/>
      <c r="D28" s="9" t="s">
        <v>427</v>
      </c>
      <c r="E28" s="9"/>
      <c r="F28" s="9"/>
      <c r="G28" s="9"/>
      <c r="H28" s="9">
        <f t="shared" si="0"/>
        <v>13</v>
      </c>
      <c r="I28" s="9"/>
      <c r="J28" s="22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427</v>
      </c>
    </row>
    <row r="29" spans="1:15" outlineLevel="3">
      <c r="A29" s="87" t="s">
        <v>131</v>
      </c>
      <c r="B29" s="9" t="s">
        <v>948</v>
      </c>
      <c r="C29" s="9"/>
      <c r="D29" s="9" t="s">
        <v>427</v>
      </c>
      <c r="E29" s="9"/>
      <c r="F29" s="9"/>
      <c r="G29" s="9"/>
      <c r="H29" s="9">
        <f t="shared" si="0"/>
        <v>13</v>
      </c>
      <c r="I29" s="9"/>
      <c r="J29" s="22" t="s">
        <v>388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427</v>
      </c>
    </row>
    <row r="30" spans="1:15" outlineLevel="4">
      <c r="A30" s="87" t="s">
        <v>305</v>
      </c>
      <c r="B30" s="9" t="s">
        <v>949</v>
      </c>
      <c r="C30" s="9"/>
      <c r="D30" s="9" t="s">
        <v>427</v>
      </c>
      <c r="E30" s="9"/>
      <c r="F30" s="9"/>
      <c r="G30" s="9"/>
      <c r="H30" s="9">
        <f t="shared" si="0"/>
        <v>2</v>
      </c>
      <c r="I30" s="9"/>
      <c r="J30" s="56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427</v>
      </c>
    </row>
    <row r="31" spans="1:15" outlineLevel="4">
      <c r="A31" s="87" t="s">
        <v>134</v>
      </c>
      <c r="B31" s="9" t="s">
        <v>950</v>
      </c>
      <c r="C31" s="9"/>
      <c r="D31" s="9" t="s">
        <v>427</v>
      </c>
      <c r="E31" s="9"/>
      <c r="F31" s="9"/>
      <c r="G31" s="9"/>
      <c r="H31" s="9">
        <f t="shared" si="0"/>
        <v>7</v>
      </c>
      <c r="I31" s="9"/>
      <c r="J31" s="56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427</v>
      </c>
    </row>
    <row r="32" spans="1:15" outlineLevel="4">
      <c r="A32" s="87" t="s">
        <v>132</v>
      </c>
      <c r="B32" s="9" t="s">
        <v>951</v>
      </c>
      <c r="C32" s="9"/>
      <c r="D32" s="9" t="s">
        <v>427</v>
      </c>
      <c r="E32" s="9"/>
      <c r="F32" s="9"/>
      <c r="G32" s="9"/>
      <c r="H32" s="9">
        <f t="shared" si="0"/>
        <v>6</v>
      </c>
      <c r="I32" s="9"/>
      <c r="J32" s="56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427</v>
      </c>
    </row>
    <row r="33" spans="1:15" outlineLevel="4">
      <c r="A33" s="87" t="s">
        <v>133</v>
      </c>
      <c r="B33" s="9" t="s">
        <v>952</v>
      </c>
      <c r="C33" s="9"/>
      <c r="D33" s="9" t="s">
        <v>427</v>
      </c>
      <c r="E33" s="9"/>
      <c r="F33" s="9"/>
      <c r="G33" s="9"/>
      <c r="H33" s="9">
        <f t="shared" si="0"/>
        <v>6</v>
      </c>
      <c r="I33" s="9"/>
      <c r="J33" s="56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427</v>
      </c>
    </row>
    <row r="34" spans="1:15" outlineLevel="3">
      <c r="A34" s="87" t="s">
        <v>125</v>
      </c>
      <c r="B34" s="9" t="s">
        <v>953</v>
      </c>
      <c r="C34" s="9"/>
      <c r="D34" s="9" t="s">
        <v>427</v>
      </c>
      <c r="E34" s="9"/>
      <c r="F34" s="9"/>
      <c r="G34" s="9"/>
      <c r="H34" s="9">
        <f t="shared" si="0"/>
        <v>13</v>
      </c>
      <c r="I34" s="9"/>
      <c r="J34" s="22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427</v>
      </c>
    </row>
    <row r="35" spans="1:15" outlineLevel="4">
      <c r="A35" s="87" t="s">
        <v>126</v>
      </c>
      <c r="B35" s="9" t="s">
        <v>954</v>
      </c>
      <c r="C35" s="9"/>
      <c r="D35" s="9" t="s">
        <v>427</v>
      </c>
      <c r="E35" s="9"/>
      <c r="F35" s="9"/>
      <c r="G35" s="9"/>
      <c r="H35" s="9">
        <f t="shared" si="0"/>
        <v>13</v>
      </c>
      <c r="I35" s="9"/>
      <c r="J35" s="56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427</v>
      </c>
    </row>
    <row r="36" spans="1:15" outlineLevel="4">
      <c r="A36" s="87" t="s">
        <v>135</v>
      </c>
      <c r="B36" s="9" t="s">
        <v>955</v>
      </c>
      <c r="C36" s="9"/>
      <c r="D36" s="9" t="s">
        <v>427</v>
      </c>
      <c r="E36" s="9"/>
      <c r="F36" s="9"/>
      <c r="G36" s="9"/>
      <c r="H36" s="9">
        <f t="shared" si="0"/>
        <v>7</v>
      </c>
      <c r="I36" s="9"/>
      <c r="J36" s="56" t="s">
        <v>509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427</v>
      </c>
    </row>
    <row r="37" spans="1:15" outlineLevel="4">
      <c r="A37" s="87" t="s">
        <v>306</v>
      </c>
      <c r="B37" s="9" t="s">
        <v>956</v>
      </c>
      <c r="C37" s="9"/>
      <c r="D37" s="9" t="s">
        <v>427</v>
      </c>
      <c r="E37" s="9"/>
      <c r="F37" s="9"/>
      <c r="G37" s="9"/>
      <c r="H37" s="9">
        <f t="shared" si="0"/>
        <v>2</v>
      </c>
      <c r="I37" s="9"/>
      <c r="J37" s="56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427</v>
      </c>
    </row>
    <row r="38" spans="1:15" outlineLevel="4">
      <c r="A38" s="87" t="s">
        <v>127</v>
      </c>
      <c r="B38" s="9" t="s">
        <v>957</v>
      </c>
      <c r="C38" s="9"/>
      <c r="D38" s="9" t="s">
        <v>427</v>
      </c>
      <c r="E38" s="9"/>
      <c r="F38" s="9"/>
      <c r="G38" s="9"/>
      <c r="H38" s="9">
        <f t="shared" si="0"/>
        <v>13</v>
      </c>
      <c r="I38" s="9"/>
      <c r="J38" s="56" t="s">
        <v>1425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427</v>
      </c>
    </row>
    <row r="39" spans="1:15" outlineLevel="5">
      <c r="A39" s="87" t="s">
        <v>388</v>
      </c>
      <c r="B39" s="9" t="s">
        <v>958</v>
      </c>
      <c r="C39" s="9"/>
      <c r="D39" s="9" t="s">
        <v>427</v>
      </c>
      <c r="E39" s="9"/>
      <c r="F39" s="9"/>
      <c r="G39" s="9"/>
      <c r="H39" s="9">
        <f t="shared" si="0"/>
        <v>9</v>
      </c>
      <c r="I39" s="9"/>
      <c r="J39" s="70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427</v>
      </c>
    </row>
    <row r="40" spans="1:15" outlineLevel="5">
      <c r="A40" s="87" t="s">
        <v>149</v>
      </c>
      <c r="B40" s="9" t="s">
        <v>959</v>
      </c>
      <c r="C40" s="9"/>
      <c r="D40" s="9" t="s">
        <v>427</v>
      </c>
      <c r="E40" s="9"/>
      <c r="F40" s="9"/>
      <c r="G40" s="9"/>
      <c r="H40" s="9">
        <f t="shared" si="0"/>
        <v>3</v>
      </c>
      <c r="I40" s="9"/>
      <c r="J40" s="70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427</v>
      </c>
    </row>
    <row r="41" spans="1:15" outlineLevel="4">
      <c r="A41" s="87" t="s">
        <v>330</v>
      </c>
      <c r="B41" s="9" t="s">
        <v>960</v>
      </c>
      <c r="C41" s="9"/>
      <c r="D41" s="9" t="s">
        <v>427</v>
      </c>
      <c r="E41" s="9"/>
      <c r="F41" s="9"/>
      <c r="G41" s="9"/>
      <c r="H41" s="9">
        <f t="shared" si="0"/>
        <v>2</v>
      </c>
      <c r="I41" s="9"/>
      <c r="J41" s="56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427</v>
      </c>
    </row>
    <row r="42" spans="1:15" outlineLevel="3">
      <c r="A42" s="87" t="s">
        <v>140</v>
      </c>
      <c r="B42" s="9" t="s">
        <v>961</v>
      </c>
      <c r="C42" s="9"/>
      <c r="D42" s="9" t="s">
        <v>427</v>
      </c>
      <c r="E42" s="9"/>
      <c r="F42" s="9"/>
      <c r="G42" s="9"/>
      <c r="H42" s="9">
        <f t="shared" si="0"/>
        <v>3</v>
      </c>
      <c r="I42" s="9"/>
      <c r="J42" s="22" t="s">
        <v>387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427</v>
      </c>
    </row>
    <row r="43" spans="1:15" outlineLevel="2">
      <c r="A43" s="87" t="s">
        <v>138</v>
      </c>
      <c r="B43" s="9" t="s">
        <v>962</v>
      </c>
      <c r="C43" s="9"/>
      <c r="D43" s="9" t="s">
        <v>427</v>
      </c>
      <c r="E43" s="9"/>
      <c r="F43" s="9"/>
      <c r="G43" s="9"/>
      <c r="H43" s="9">
        <f t="shared" si="0"/>
        <v>3</v>
      </c>
      <c r="I43" s="9"/>
      <c r="J43" s="47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427</v>
      </c>
    </row>
    <row r="44" spans="1:15" outlineLevel="3">
      <c r="A44" s="87" t="s">
        <v>139</v>
      </c>
      <c r="B44" s="9" t="s">
        <v>963</v>
      </c>
      <c r="C44" s="9"/>
      <c r="D44" s="9" t="s">
        <v>427</v>
      </c>
      <c r="E44" s="9"/>
      <c r="F44" s="9"/>
      <c r="G44" s="9"/>
      <c r="H44" s="9">
        <f t="shared" si="0"/>
        <v>3</v>
      </c>
      <c r="I44" s="9"/>
      <c r="J44" s="22" t="s">
        <v>332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427</v>
      </c>
    </row>
    <row r="45" spans="1:15" outlineLevel="4">
      <c r="A45" s="87" t="s">
        <v>331</v>
      </c>
      <c r="B45" s="9" t="s">
        <v>964</v>
      </c>
      <c r="C45" s="9"/>
      <c r="D45" s="9" t="s">
        <v>427</v>
      </c>
      <c r="E45" s="9"/>
      <c r="F45" s="9"/>
      <c r="G45" s="9"/>
      <c r="H45" s="9">
        <f t="shared" si="0"/>
        <v>2</v>
      </c>
      <c r="I45" s="9"/>
      <c r="J45" s="56" t="s">
        <v>1840</v>
      </c>
      <c r="K45" s="1" t="str">
        <f t="shared" ref="K45:K70" si="4">VLOOKUP(J45,$A$1:$I$311,2,FALSE)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427</v>
      </c>
    </row>
    <row r="46" spans="1:15" outlineLevel="5">
      <c r="A46" s="87" t="s">
        <v>632</v>
      </c>
      <c r="B46" s="9" t="s">
        <v>965</v>
      </c>
      <c r="C46" s="9"/>
      <c r="D46" s="9" t="s">
        <v>427</v>
      </c>
      <c r="E46" s="9"/>
      <c r="F46" s="9"/>
      <c r="G46" s="9"/>
      <c r="H46" s="9">
        <f t="shared" si="0"/>
        <v>3</v>
      </c>
      <c r="I46" s="9"/>
      <c r="J46" s="70" t="s">
        <v>631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427</v>
      </c>
    </row>
    <row r="47" spans="1:15" outlineLevel="6">
      <c r="A47" s="87" t="s">
        <v>1840</v>
      </c>
      <c r="B47" s="9" t="s">
        <v>966</v>
      </c>
      <c r="C47" s="9"/>
      <c r="D47" s="9" t="s">
        <v>427</v>
      </c>
      <c r="E47" s="9"/>
      <c r="F47" s="9"/>
      <c r="G47" s="9"/>
      <c r="H47" s="9">
        <f t="shared" si="0"/>
        <v>2</v>
      </c>
      <c r="I47" s="9"/>
      <c r="J47" s="71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427</v>
      </c>
    </row>
    <row r="48" spans="1:15" outlineLevel="6">
      <c r="A48" s="87" t="s">
        <v>631</v>
      </c>
      <c r="B48" s="9" t="s">
        <v>967</v>
      </c>
      <c r="C48" s="9"/>
      <c r="D48" s="9" t="s">
        <v>427</v>
      </c>
      <c r="E48" s="9"/>
      <c r="F48" s="9"/>
      <c r="G48" s="9"/>
      <c r="H48" s="9">
        <f t="shared" si="0"/>
        <v>3</v>
      </c>
      <c r="I48" s="9"/>
      <c r="J48" s="71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427</v>
      </c>
    </row>
    <row r="49" spans="1:15" outlineLevel="5">
      <c r="A49" s="87" t="s">
        <v>548</v>
      </c>
      <c r="B49" s="9" t="s">
        <v>968</v>
      </c>
      <c r="C49" s="9"/>
      <c r="D49" s="9" t="s">
        <v>427</v>
      </c>
      <c r="E49" s="9"/>
      <c r="F49" s="9"/>
      <c r="G49" s="9"/>
      <c r="H49" s="9">
        <f t="shared" si="0"/>
        <v>4</v>
      </c>
      <c r="I49" s="9"/>
      <c r="J49" s="70" t="s">
        <v>632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427</v>
      </c>
    </row>
    <row r="50" spans="1:15" outlineLevel="6">
      <c r="A50" s="87" t="s">
        <v>547</v>
      </c>
      <c r="B50" s="9" t="s">
        <v>282</v>
      </c>
      <c r="C50" s="9"/>
      <c r="D50" s="9" t="s">
        <v>243</v>
      </c>
      <c r="E50" s="9"/>
      <c r="F50" s="9"/>
      <c r="G50" s="9"/>
      <c r="H50" s="9">
        <f t="shared" si="0"/>
        <v>7</v>
      </c>
      <c r="I50" s="9"/>
      <c r="J50" s="71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427</v>
      </c>
    </row>
    <row r="51" spans="1:15" outlineLevel="6">
      <c r="A51" s="87" t="s">
        <v>550</v>
      </c>
      <c r="B51" s="9" t="s">
        <v>969</v>
      </c>
      <c r="C51" s="9"/>
      <c r="D51" s="9" t="s">
        <v>427</v>
      </c>
      <c r="E51" s="9"/>
      <c r="F51" s="9"/>
      <c r="G51" s="9"/>
      <c r="H51" s="9">
        <f t="shared" si="0"/>
        <v>2</v>
      </c>
      <c r="I51" s="9"/>
      <c r="J51" s="71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427</v>
      </c>
    </row>
    <row r="52" spans="1:15" outlineLevel="4">
      <c r="A52" s="87" t="s">
        <v>314</v>
      </c>
      <c r="B52" s="9" t="s">
        <v>970</v>
      </c>
      <c r="C52" s="9"/>
      <c r="D52" s="9" t="s">
        <v>427</v>
      </c>
      <c r="E52" s="9"/>
      <c r="F52" s="9"/>
      <c r="G52" s="9"/>
      <c r="H52" s="9">
        <f t="shared" si="0"/>
        <v>2</v>
      </c>
      <c r="I52" s="9"/>
      <c r="J52" s="56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427</v>
      </c>
    </row>
    <row r="53" spans="1:15" outlineLevel="5">
      <c r="A53" s="87" t="s">
        <v>318</v>
      </c>
      <c r="B53" s="9" t="s">
        <v>971</v>
      </c>
      <c r="C53" s="9"/>
      <c r="D53" s="9" t="s">
        <v>427</v>
      </c>
      <c r="E53" s="9"/>
      <c r="F53" s="9"/>
      <c r="G53" s="9"/>
      <c r="H53" s="9">
        <f t="shared" si="0"/>
        <v>1</v>
      </c>
      <c r="I53" s="9"/>
      <c r="J53" s="70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427</v>
      </c>
    </row>
    <row r="54" spans="1:15" outlineLevel="5">
      <c r="A54" s="87" t="s">
        <v>354</v>
      </c>
      <c r="B54" s="9" t="s">
        <v>972</v>
      </c>
      <c r="C54" s="9"/>
      <c r="D54" s="9" t="s">
        <v>427</v>
      </c>
      <c r="E54" s="9"/>
      <c r="F54" s="9"/>
      <c r="G54" s="9"/>
      <c r="H54" s="9">
        <f t="shared" si="0"/>
        <v>1</v>
      </c>
      <c r="I54" s="9"/>
      <c r="J54" s="70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427</v>
      </c>
    </row>
    <row r="55" spans="1:15" outlineLevel="4">
      <c r="A55" s="87" t="s">
        <v>345</v>
      </c>
      <c r="B55" s="9" t="s">
        <v>973</v>
      </c>
      <c r="C55" s="9"/>
      <c r="D55" s="9" t="s">
        <v>427</v>
      </c>
      <c r="E55" s="9"/>
      <c r="F55" s="9"/>
      <c r="G55" s="9"/>
      <c r="H55" s="9">
        <f t="shared" si="0"/>
        <v>1</v>
      </c>
      <c r="I55" s="9"/>
      <c r="J55" s="56" t="s">
        <v>330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427</v>
      </c>
    </row>
    <row r="56" spans="1:15" outlineLevel="5">
      <c r="A56" s="87" t="s">
        <v>1083</v>
      </c>
      <c r="B56" s="9" t="s">
        <v>974</v>
      </c>
      <c r="C56" s="9"/>
      <c r="D56" s="9" t="s">
        <v>427</v>
      </c>
      <c r="E56" s="9"/>
      <c r="F56" s="9"/>
      <c r="G56" s="9"/>
      <c r="H56" s="9">
        <f t="shared" si="0"/>
        <v>1</v>
      </c>
      <c r="I56" s="9"/>
      <c r="J56" s="70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427</v>
      </c>
    </row>
    <row r="57" spans="1:15" outlineLevel="5">
      <c r="A57" s="87" t="s">
        <v>1082</v>
      </c>
      <c r="B57" s="9" t="s">
        <v>975</v>
      </c>
      <c r="C57" s="9"/>
      <c r="D57" s="9" t="s">
        <v>427</v>
      </c>
      <c r="E57" s="9"/>
      <c r="F57" s="9"/>
      <c r="G57" s="9"/>
      <c r="H57" s="9">
        <f t="shared" si="0"/>
        <v>1</v>
      </c>
      <c r="I57" s="9"/>
      <c r="J57" s="70" t="s">
        <v>331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427</v>
      </c>
    </row>
    <row r="58" spans="1:15" outlineLevel="6">
      <c r="A58" s="87" t="s">
        <v>310</v>
      </c>
      <c r="B58" s="9" t="s">
        <v>976</v>
      </c>
      <c r="C58" s="9"/>
      <c r="D58" s="9" t="s">
        <v>427</v>
      </c>
      <c r="E58" s="9"/>
      <c r="F58" s="9"/>
      <c r="G58" s="9"/>
      <c r="H58" s="9">
        <f t="shared" si="0"/>
        <v>2</v>
      </c>
      <c r="I58" s="9"/>
      <c r="J58" s="71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427</v>
      </c>
    </row>
    <row r="59" spans="1:15" outlineLevel="6">
      <c r="A59" s="87" t="s">
        <v>509</v>
      </c>
      <c r="B59" s="9" t="s">
        <v>977</v>
      </c>
      <c r="C59" s="9"/>
      <c r="D59" s="9" t="s">
        <v>427</v>
      </c>
      <c r="E59" s="9"/>
      <c r="F59" s="9"/>
      <c r="G59" s="9"/>
      <c r="H59" s="9">
        <f t="shared" si="0"/>
        <v>4</v>
      </c>
      <c r="I59" s="9"/>
      <c r="J59" s="71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427</v>
      </c>
    </row>
    <row r="60" spans="1:15" outlineLevel="4">
      <c r="A60" s="87" t="s">
        <v>187</v>
      </c>
      <c r="B60" s="9" t="s">
        <v>978</v>
      </c>
      <c r="C60" s="9"/>
      <c r="D60" s="9" t="s">
        <v>427</v>
      </c>
      <c r="E60" s="9"/>
      <c r="F60" s="9"/>
      <c r="G60" s="9"/>
      <c r="H60" s="9">
        <f t="shared" si="0"/>
        <v>7</v>
      </c>
      <c r="I60" s="9"/>
      <c r="J60" s="56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427</v>
      </c>
    </row>
    <row r="61" spans="1:15" outlineLevel="4">
      <c r="A61" s="87" t="s">
        <v>189</v>
      </c>
      <c r="B61" s="9" t="s">
        <v>979</v>
      </c>
      <c r="C61" s="9"/>
      <c r="D61" s="9" t="s">
        <v>427</v>
      </c>
      <c r="E61" s="9"/>
      <c r="F61" s="9"/>
      <c r="G61" s="9"/>
      <c r="H61" s="9">
        <f t="shared" si="0"/>
        <v>3</v>
      </c>
      <c r="I61" s="9"/>
      <c r="J61" s="56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427</v>
      </c>
    </row>
    <row r="62" spans="1:15" outlineLevel="4">
      <c r="A62" s="87" t="s">
        <v>188</v>
      </c>
      <c r="B62" s="9" t="s">
        <v>980</v>
      </c>
      <c r="C62" s="9"/>
      <c r="D62" s="9" t="s">
        <v>427</v>
      </c>
      <c r="E62" s="9"/>
      <c r="F62" s="9"/>
      <c r="G62" s="9"/>
      <c r="H62" s="9">
        <f t="shared" si="0"/>
        <v>7</v>
      </c>
      <c r="I62" s="9"/>
      <c r="J62" s="56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427</v>
      </c>
    </row>
    <row r="63" spans="1:15" outlineLevel="4">
      <c r="A63" s="87" t="s">
        <v>316</v>
      </c>
      <c r="B63" s="9" t="s">
        <v>981</v>
      </c>
      <c r="C63" s="9"/>
      <c r="D63" s="9" t="s">
        <v>427</v>
      </c>
      <c r="E63" s="9"/>
      <c r="F63" s="9"/>
      <c r="G63" s="9"/>
      <c r="H63" s="9">
        <f t="shared" si="0"/>
        <v>6</v>
      </c>
      <c r="I63" s="9"/>
      <c r="J63" s="56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427</v>
      </c>
    </row>
    <row r="64" spans="1:15" outlineLevel="4">
      <c r="A64" s="87" t="s">
        <v>320</v>
      </c>
      <c r="B64" s="9" t="s">
        <v>914</v>
      </c>
      <c r="C64" s="9"/>
      <c r="D64" s="9" t="s">
        <v>427</v>
      </c>
      <c r="E64" s="9"/>
      <c r="F64" s="9"/>
      <c r="G64" s="9"/>
      <c r="H64" s="9">
        <f t="shared" si="0"/>
        <v>6</v>
      </c>
      <c r="I64" s="9"/>
      <c r="J64" s="56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427</v>
      </c>
    </row>
    <row r="65" spans="1:19" outlineLevel="3">
      <c r="A65" s="87" t="s">
        <v>319</v>
      </c>
      <c r="B65" s="9" t="s">
        <v>915</v>
      </c>
      <c r="C65" s="9"/>
      <c r="D65" s="9" t="s">
        <v>427</v>
      </c>
      <c r="E65" s="9"/>
      <c r="F65" s="9"/>
      <c r="G65" s="9"/>
      <c r="H65" s="9">
        <f t="shared" si="0"/>
        <v>1</v>
      </c>
      <c r="I65" s="9"/>
      <c r="J65" s="22" t="s">
        <v>333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427</v>
      </c>
    </row>
    <row r="66" spans="1:19" outlineLevel="4">
      <c r="A66" s="87" t="s">
        <v>184</v>
      </c>
      <c r="B66" s="9" t="s">
        <v>916</v>
      </c>
      <c r="C66" s="9"/>
      <c r="D66" s="9" t="s">
        <v>427</v>
      </c>
      <c r="E66" s="9"/>
      <c r="F66" s="9"/>
      <c r="G66" s="9"/>
      <c r="H66" s="9">
        <f t="shared" ref="H66:H129" si="6">COUNTIF($J$2:$J$814,A66)</f>
        <v>1</v>
      </c>
      <c r="I66" s="9"/>
      <c r="J66" s="56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427</v>
      </c>
    </row>
    <row r="67" spans="1:19" outlineLevel="4">
      <c r="A67" s="87" t="s">
        <v>286</v>
      </c>
      <c r="B67" s="9" t="s">
        <v>917</v>
      </c>
      <c r="C67" s="9"/>
      <c r="D67" s="9" t="s">
        <v>427</v>
      </c>
      <c r="E67" s="9"/>
      <c r="F67" s="9"/>
      <c r="G67" s="9"/>
      <c r="H67" s="9">
        <f t="shared" si="6"/>
        <v>1</v>
      </c>
      <c r="I67" s="9"/>
      <c r="J67" s="56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427</v>
      </c>
    </row>
    <row r="68" spans="1:19" outlineLevel="4">
      <c r="A68" s="87" t="s">
        <v>327</v>
      </c>
      <c r="B68" s="13" t="s">
        <v>918</v>
      </c>
      <c r="C68" s="13"/>
      <c r="D68" s="13" t="s">
        <v>427</v>
      </c>
      <c r="E68" s="13"/>
      <c r="F68" s="13"/>
      <c r="G68" s="13"/>
      <c r="H68" s="9">
        <f t="shared" si="6"/>
        <v>2</v>
      </c>
      <c r="I68" s="9"/>
      <c r="J68" s="56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427</v>
      </c>
    </row>
    <row r="69" spans="1:19" outlineLevel="4">
      <c r="A69" s="87" t="s">
        <v>61</v>
      </c>
      <c r="B69" s="9" t="s">
        <v>919</v>
      </c>
      <c r="C69" s="9"/>
      <c r="D69" s="9" t="s">
        <v>427</v>
      </c>
      <c r="E69" s="9"/>
      <c r="F69" s="9"/>
      <c r="G69" s="9"/>
      <c r="H69" s="9">
        <f t="shared" si="6"/>
        <v>4</v>
      </c>
      <c r="I69" s="9"/>
      <c r="J69" s="56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427</v>
      </c>
    </row>
    <row r="70" spans="1:19" outlineLevel="4">
      <c r="A70" s="87" t="s">
        <v>332</v>
      </c>
      <c r="B70" s="9" t="s">
        <v>920</v>
      </c>
      <c r="C70" s="9"/>
      <c r="D70" s="9" t="s">
        <v>427</v>
      </c>
      <c r="E70" s="9"/>
      <c r="F70" s="9"/>
      <c r="G70" s="9"/>
      <c r="H70" s="9">
        <f t="shared" si="6"/>
        <v>2</v>
      </c>
      <c r="I70" s="9"/>
      <c r="J70" s="56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427</v>
      </c>
    </row>
    <row r="71" spans="1:19">
      <c r="A71" s="87" t="s">
        <v>333</v>
      </c>
      <c r="B71" s="9" t="s">
        <v>921</v>
      </c>
      <c r="C71" s="9"/>
      <c r="D71" s="9" t="s">
        <v>427</v>
      </c>
      <c r="E71" s="9"/>
      <c r="F71" s="9"/>
      <c r="G71" s="9"/>
      <c r="H71" s="9">
        <f t="shared" si="6"/>
        <v>2</v>
      </c>
      <c r="I71" s="9"/>
      <c r="J71" s="205" t="s">
        <v>2719</v>
      </c>
      <c r="K71" s="139"/>
      <c r="L71" s="18"/>
      <c r="M71" s="138"/>
      <c r="N71" s="138"/>
      <c r="O71" s="141" t="s">
        <v>427</v>
      </c>
      <c r="P71" s="138"/>
      <c r="Q71" s="138"/>
      <c r="R71" s="138"/>
      <c r="S71" s="138"/>
    </row>
    <row r="72" spans="1:19" outlineLevel="1">
      <c r="A72" s="87" t="s">
        <v>181</v>
      </c>
      <c r="B72" s="9" t="s">
        <v>922</v>
      </c>
      <c r="C72" s="9"/>
      <c r="D72" s="9" t="s">
        <v>427</v>
      </c>
      <c r="E72" s="9"/>
      <c r="F72" s="9"/>
      <c r="G72" s="9"/>
      <c r="H72" s="9">
        <f t="shared" si="6"/>
        <v>1</v>
      </c>
      <c r="I72" s="9"/>
      <c r="J72" s="53" t="s">
        <v>244</v>
      </c>
      <c r="K72" s="139" t="str">
        <f t="shared" ref="K72:K103" si="7">VLOOKUP(J72,$A$1:$I$311,2,FALSE)</f>
        <v>x0</v>
      </c>
      <c r="L72" s="18" t="str">
        <f t="shared" ref="L72:L105" si="8">J72</f>
        <v>Total/NA</v>
      </c>
      <c r="M72" s="141" t="s">
        <v>190</v>
      </c>
      <c r="N72" s="141"/>
      <c r="O72" s="141" t="s">
        <v>243</v>
      </c>
      <c r="Q72" t="s">
        <v>248</v>
      </c>
      <c r="R72" t="s">
        <v>1867</v>
      </c>
    </row>
    <row r="73" spans="1:19" outlineLevel="2">
      <c r="A73" s="87" t="s">
        <v>526</v>
      </c>
      <c r="B73" s="9" t="s">
        <v>982</v>
      </c>
      <c r="C73" s="9"/>
      <c r="D73" s="9" t="s">
        <v>427</v>
      </c>
      <c r="E73" s="9"/>
      <c r="F73" s="9"/>
      <c r="G73" s="9"/>
      <c r="H73" s="9">
        <f t="shared" si="6"/>
        <v>1</v>
      </c>
      <c r="I73" s="9"/>
      <c r="J73" s="47" t="s">
        <v>60</v>
      </c>
      <c r="K73" s="139" t="str">
        <f t="shared" si="7"/>
        <v>e991</v>
      </c>
      <c r="L73" s="18" t="str">
        <f t="shared" si="8"/>
        <v>Vie</v>
      </c>
      <c r="M73" s="138" t="s">
        <v>190</v>
      </c>
      <c r="N73" s="138" t="s">
        <v>192</v>
      </c>
      <c r="O73" s="141" t="s">
        <v>427</v>
      </c>
    </row>
    <row r="74" spans="1:19" outlineLevel="3">
      <c r="A74" s="88" t="s">
        <v>1185</v>
      </c>
      <c r="B74" s="9" t="s">
        <v>909</v>
      </c>
      <c r="C74" s="9"/>
      <c r="D74" s="9" t="s">
        <v>427</v>
      </c>
      <c r="E74" s="9"/>
      <c r="F74" s="9"/>
      <c r="G74" s="9"/>
      <c r="H74" s="9">
        <f t="shared" si="6"/>
        <v>1</v>
      </c>
      <c r="I74" s="9"/>
      <c r="J74" s="22" t="s">
        <v>303</v>
      </c>
      <c r="K74" s="139" t="str">
        <f t="shared" si="7"/>
        <v>e921</v>
      </c>
      <c r="L74" s="18" t="str">
        <f t="shared" si="8"/>
        <v>Capitalisation en Euros ou devises</v>
      </c>
      <c r="M74" s="138" t="s">
        <v>190</v>
      </c>
      <c r="N74" s="138" t="s">
        <v>192</v>
      </c>
      <c r="O74" s="141" t="s">
        <v>427</v>
      </c>
    </row>
    <row r="75" spans="1:19" outlineLevel="4">
      <c r="A75" s="87" t="s">
        <v>387</v>
      </c>
      <c r="B75" s="9" t="s">
        <v>910</v>
      </c>
      <c r="C75" s="9"/>
      <c r="D75" s="9" t="s">
        <v>427</v>
      </c>
      <c r="E75" s="9"/>
      <c r="F75" s="9"/>
      <c r="G75" s="9"/>
      <c r="H75" s="9">
        <f t="shared" si="6"/>
        <v>10</v>
      </c>
      <c r="I75" s="9"/>
      <c r="J75" s="56" t="s">
        <v>125</v>
      </c>
      <c r="K75" s="139" t="str">
        <f t="shared" si="7"/>
        <v>e932</v>
      </c>
      <c r="L75" s="18" t="str">
        <f t="shared" si="8"/>
        <v>Contrats de capitalisation à prime unique (ou versements libres) [1]</v>
      </c>
      <c r="M75" s="138"/>
      <c r="N75" s="138" t="s">
        <v>192</v>
      </c>
      <c r="O75" s="141" t="s">
        <v>427</v>
      </c>
    </row>
    <row r="76" spans="1:19" outlineLevel="4">
      <c r="A76" s="87" t="s">
        <v>510</v>
      </c>
      <c r="B76" s="9" t="s">
        <v>911</v>
      </c>
      <c r="C76" s="9"/>
      <c r="D76" s="9" t="s">
        <v>427</v>
      </c>
      <c r="E76" s="9"/>
      <c r="F76" s="9"/>
      <c r="G76" s="9"/>
      <c r="H76" s="9">
        <f t="shared" si="6"/>
        <v>1</v>
      </c>
      <c r="I76" s="9"/>
      <c r="J76" s="56" t="s">
        <v>126</v>
      </c>
      <c r="K76" s="139" t="str">
        <f t="shared" si="7"/>
        <v>e933</v>
      </c>
      <c r="L76" s="18" t="str">
        <f t="shared" si="8"/>
        <v>Contrats de capitalisation à primes périodiques [2]</v>
      </c>
      <c r="M76" s="138"/>
      <c r="N76" s="138" t="s">
        <v>192</v>
      </c>
      <c r="O76" s="141" t="s">
        <v>427</v>
      </c>
    </row>
    <row r="77" spans="1:19" outlineLevel="4">
      <c r="A77" s="87" t="s">
        <v>145</v>
      </c>
      <c r="B77" s="9" t="s">
        <v>912</v>
      </c>
      <c r="C77" s="9"/>
      <c r="D77" s="9" t="s">
        <v>427</v>
      </c>
      <c r="E77" s="9"/>
      <c r="F77" s="9"/>
      <c r="G77" s="9"/>
      <c r="H77" s="9">
        <f t="shared" si="6"/>
        <v>3</v>
      </c>
      <c r="I77" s="9"/>
      <c r="J77" s="22" t="s">
        <v>304</v>
      </c>
      <c r="K77" s="139" t="str">
        <f t="shared" si="7"/>
        <v>e903</v>
      </c>
      <c r="L77" s="18" t="str">
        <f t="shared" si="8"/>
        <v>Ass. Indiv./Groupes ouverts en Euros ou devises</v>
      </c>
      <c r="M77" s="138" t="s">
        <v>190</v>
      </c>
      <c r="N77" s="138" t="s">
        <v>192</v>
      </c>
      <c r="O77" s="141" t="s">
        <v>427</v>
      </c>
    </row>
    <row r="78" spans="1:19" outlineLevel="4">
      <c r="A78" s="87" t="s">
        <v>143</v>
      </c>
      <c r="B78" s="9" t="s">
        <v>913</v>
      </c>
      <c r="C78" s="9"/>
      <c r="D78" s="9" t="s">
        <v>427</v>
      </c>
      <c r="E78" s="9"/>
      <c r="F78" s="9"/>
      <c r="G78" s="9"/>
      <c r="H78" s="9">
        <f t="shared" si="6"/>
        <v>3</v>
      </c>
      <c r="I78" s="9"/>
      <c r="J78" s="56" t="s">
        <v>127</v>
      </c>
      <c r="K78" s="139" t="str">
        <f t="shared" si="7"/>
        <v>e936</v>
      </c>
      <c r="L78" s="18" t="str">
        <f t="shared" si="8"/>
        <v>Contrats individuels d'assurance temporaire décès (y compris groupes ouverts) [3]</v>
      </c>
      <c r="M78" s="138"/>
      <c r="N78" s="138" t="s">
        <v>192</v>
      </c>
      <c r="O78" s="141" t="s">
        <v>427</v>
      </c>
    </row>
    <row r="79" spans="1:19" outlineLevel="4">
      <c r="A79" s="88" t="s">
        <v>285</v>
      </c>
      <c r="B79" s="9" t="s">
        <v>204</v>
      </c>
      <c r="C79" s="9"/>
      <c r="D79" s="9" t="s">
        <v>243</v>
      </c>
      <c r="E79" s="9"/>
      <c r="F79" s="9"/>
      <c r="G79" s="9"/>
      <c r="H79" s="9">
        <f t="shared" si="6"/>
        <v>1</v>
      </c>
      <c r="I79" s="9"/>
      <c r="J79" s="56" t="s">
        <v>128</v>
      </c>
      <c r="K79" s="139" t="str">
        <f t="shared" si="7"/>
        <v>e911</v>
      </c>
      <c r="L79" s="18" t="str">
        <f t="shared" si="8"/>
        <v>Autres contrats individuels d'assurance vie à prime unique (ou versements libres) (y compris groupes ouverts) [4]</v>
      </c>
      <c r="M79" s="138"/>
      <c r="N79" s="138" t="s">
        <v>192</v>
      </c>
      <c r="O79" s="141" t="s">
        <v>427</v>
      </c>
    </row>
    <row r="80" spans="1:19" outlineLevel="3">
      <c r="A80" s="87" t="s">
        <v>142</v>
      </c>
      <c r="B80" s="9" t="s">
        <v>903</v>
      </c>
      <c r="C80" s="9"/>
      <c r="D80" s="9" t="s">
        <v>427</v>
      </c>
      <c r="E80" s="9"/>
      <c r="F80" s="9"/>
      <c r="G80" s="9"/>
      <c r="H80" s="9">
        <f t="shared" si="6"/>
        <v>3</v>
      </c>
      <c r="I80" s="9"/>
      <c r="J80" s="56" t="s">
        <v>129</v>
      </c>
      <c r="K80" s="139" t="str">
        <f t="shared" si="7"/>
        <v>e912</v>
      </c>
      <c r="L80" s="18" t="str">
        <f t="shared" si="8"/>
        <v>Autres contrats individuels d'assurance vie à primes périodiques (y compris groupes ouverts) [5]</v>
      </c>
      <c r="M80" s="138"/>
      <c r="N80" s="138" t="s">
        <v>192</v>
      </c>
      <c r="O80" s="141" t="s">
        <v>427</v>
      </c>
    </row>
    <row r="81" spans="1:20" outlineLevel="4">
      <c r="A81" s="87" t="s">
        <v>1238</v>
      </c>
      <c r="B81" s="9" t="s">
        <v>904</v>
      </c>
      <c r="C81" s="9"/>
      <c r="D81" s="9" t="s">
        <v>427</v>
      </c>
      <c r="E81" s="9"/>
      <c r="F81" s="9"/>
      <c r="G81" s="9"/>
      <c r="H81" s="9">
        <f t="shared" si="6"/>
        <v>1</v>
      </c>
      <c r="I81" s="9"/>
      <c r="J81" s="22" t="s">
        <v>305</v>
      </c>
      <c r="K81" s="139" t="str">
        <f t="shared" si="7"/>
        <v>e928</v>
      </c>
      <c r="L81" s="18" t="str">
        <f t="shared" si="8"/>
        <v>Contrats collectifs en Euros ou devises</v>
      </c>
      <c r="M81" s="138" t="s">
        <v>190</v>
      </c>
      <c r="N81" s="138" t="s">
        <v>192</v>
      </c>
      <c r="O81" s="141" t="s">
        <v>427</v>
      </c>
    </row>
    <row r="82" spans="1:20" outlineLevel="4">
      <c r="A82" s="87" t="s">
        <v>1237</v>
      </c>
      <c r="B82" s="9" t="s">
        <v>905</v>
      </c>
      <c r="C82" s="9"/>
      <c r="D82" s="9" t="s">
        <v>427</v>
      </c>
      <c r="E82" s="9"/>
      <c r="F82" s="9"/>
      <c r="G82" s="9"/>
      <c r="H82" s="9">
        <f t="shared" si="6"/>
        <v>1</v>
      </c>
      <c r="I82" s="9"/>
      <c r="J82" s="56" t="s">
        <v>130</v>
      </c>
      <c r="K82" s="139" t="str">
        <f t="shared" si="7"/>
        <v>e926</v>
      </c>
      <c r="L82" s="18" t="str">
        <f t="shared" si="8"/>
        <v>Contrats collectifs d'assurance en cas de décès [6]</v>
      </c>
      <c r="M82" s="138"/>
      <c r="N82" s="138" t="s">
        <v>192</v>
      </c>
      <c r="O82" s="141" t="s">
        <v>427</v>
      </c>
    </row>
    <row r="83" spans="1:20" outlineLevel="2">
      <c r="A83" s="87" t="s">
        <v>185</v>
      </c>
      <c r="B83" s="9" t="s">
        <v>906</v>
      </c>
      <c r="C83" s="9"/>
      <c r="D83" s="9" t="s">
        <v>427</v>
      </c>
      <c r="E83" s="9"/>
      <c r="F83" s="9"/>
      <c r="G83" s="9"/>
      <c r="H83" s="9">
        <f t="shared" si="6"/>
        <v>3</v>
      </c>
      <c r="I83" s="9"/>
      <c r="J83" s="56" t="s">
        <v>131</v>
      </c>
      <c r="K83" s="139" t="str">
        <f t="shared" si="7"/>
        <v>e927</v>
      </c>
      <c r="L83" s="18" t="str">
        <f t="shared" si="8"/>
        <v>Contrats collectifs d'assurance en cas de vie [7]</v>
      </c>
      <c r="M83" s="138"/>
      <c r="N83" s="138" t="s">
        <v>192</v>
      </c>
      <c r="O83" s="141" t="s">
        <v>427</v>
      </c>
    </row>
    <row r="84" spans="1:20" outlineLevel="3">
      <c r="A84" s="87" t="s">
        <v>1536</v>
      </c>
      <c r="B84" s="9" t="s">
        <v>907</v>
      </c>
      <c r="C84" s="9"/>
      <c r="D84" s="9" t="s">
        <v>427</v>
      </c>
      <c r="E84" s="9"/>
      <c r="F84" s="9"/>
      <c r="G84" s="9"/>
      <c r="H84" s="9">
        <f t="shared" si="6"/>
        <v>1</v>
      </c>
      <c r="I84" s="9"/>
      <c r="J84" s="22" t="s">
        <v>306</v>
      </c>
      <c r="K84" s="139" t="str">
        <f t="shared" si="7"/>
        <v>e935</v>
      </c>
      <c r="L84" s="18" t="str">
        <f t="shared" si="8"/>
        <v>Contrats en unités de compte</v>
      </c>
      <c r="M84" s="138" t="s">
        <v>190</v>
      </c>
      <c r="N84" s="138" t="s">
        <v>192</v>
      </c>
      <c r="O84" s="141" t="s">
        <v>427</v>
      </c>
    </row>
    <row r="85" spans="1:20" outlineLevel="4">
      <c r="A85" s="87" t="s">
        <v>224</v>
      </c>
      <c r="B85" s="9" t="s">
        <v>908</v>
      </c>
      <c r="C85" s="9"/>
      <c r="D85" s="9" t="s">
        <v>427</v>
      </c>
      <c r="E85" s="9"/>
      <c r="F85" s="9"/>
      <c r="G85" s="9"/>
      <c r="H85" s="9">
        <f t="shared" si="6"/>
        <v>1</v>
      </c>
      <c r="I85" s="9"/>
      <c r="J85" s="56" t="s">
        <v>132</v>
      </c>
      <c r="K85" s="139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M85" s="138"/>
      <c r="N85" s="138" t="s">
        <v>192</v>
      </c>
      <c r="O85" s="141" t="s">
        <v>427</v>
      </c>
    </row>
    <row r="86" spans="1:20" outlineLevel="4">
      <c r="A86" s="87" t="s">
        <v>146</v>
      </c>
      <c r="B86" s="9" t="s">
        <v>1084</v>
      </c>
      <c r="C86" s="9"/>
      <c r="D86" s="9" t="s">
        <v>427</v>
      </c>
      <c r="E86" s="9"/>
      <c r="F86" s="9"/>
      <c r="G86" s="9"/>
      <c r="H86" s="9">
        <f t="shared" si="6"/>
        <v>3</v>
      </c>
      <c r="I86" s="9"/>
      <c r="J86" s="56" t="s">
        <v>133</v>
      </c>
      <c r="K86" s="139" t="str">
        <f t="shared" si="7"/>
        <v>e931</v>
      </c>
      <c r="L86" s="18" t="str">
        <f t="shared" si="8"/>
        <v>Contrats d'assurance vie ou de capitalisation en unités de compte à primes périodiques [9]</v>
      </c>
      <c r="M86" s="138"/>
      <c r="N86" s="138" t="s">
        <v>192</v>
      </c>
      <c r="O86" s="141" t="s">
        <v>427</v>
      </c>
    </row>
    <row r="87" spans="1:20" outlineLevel="2">
      <c r="A87" s="87" t="s">
        <v>225</v>
      </c>
      <c r="B87" s="9" t="s">
        <v>281</v>
      </c>
      <c r="C87" s="9"/>
      <c r="D87" s="9" t="s">
        <v>243</v>
      </c>
      <c r="E87" s="9"/>
      <c r="F87" s="9"/>
      <c r="G87" s="9"/>
      <c r="H87" s="9">
        <f t="shared" si="6"/>
        <v>1</v>
      </c>
      <c r="I87" s="9"/>
      <c r="J87" s="245" t="s">
        <v>2715</v>
      </c>
      <c r="K87" s="218" t="str">
        <f t="shared" si="7"/>
        <v>e1277</v>
      </c>
      <c r="L87" s="18" t="str">
        <f t="shared" si="8"/>
        <v>Contrats collectifs relevant de l'article L. 441-1 mais ne relevant pas des catégories 11, 12 ou 14 [10]</v>
      </c>
      <c r="M87" s="138"/>
      <c r="N87" s="138" t="s">
        <v>192</v>
      </c>
      <c r="O87" s="141" t="s">
        <v>427</v>
      </c>
    </row>
    <row r="88" spans="1:20" outlineLevel="3">
      <c r="A88" s="87" t="s">
        <v>315</v>
      </c>
      <c r="B88" s="9" t="s">
        <v>1135</v>
      </c>
      <c r="C88" s="9"/>
      <c r="D88" s="9" t="s">
        <v>427</v>
      </c>
      <c r="E88" s="9"/>
      <c r="F88" s="9"/>
      <c r="G88" s="9"/>
      <c r="H88" s="9">
        <f t="shared" si="6"/>
        <v>2</v>
      </c>
      <c r="I88" s="9"/>
      <c r="J88" s="206" t="s">
        <v>2720</v>
      </c>
      <c r="K88" s="218" t="str">
        <f t="shared" si="7"/>
        <v>e1278</v>
      </c>
      <c r="L88" s="18" t="str">
        <f t="shared" si="8"/>
        <v>Engagement PER (Contrats collectifs relevant de l'article L. 441-1 mais ne relevant pas des catégories 11, 12 ou 14) [10]</v>
      </c>
      <c r="M88" s="138"/>
      <c r="N88" s="138" t="s">
        <v>192</v>
      </c>
      <c r="O88" s="141" t="s">
        <v>427</v>
      </c>
      <c r="P88" s="138"/>
      <c r="Q88" s="138"/>
      <c r="R88" s="138"/>
      <c r="S88" s="138"/>
      <c r="T88" s="138"/>
    </row>
    <row r="89" spans="1:20" outlineLevel="3">
      <c r="A89" s="87" t="s">
        <v>307</v>
      </c>
      <c r="B89" s="9" t="s">
        <v>1242</v>
      </c>
      <c r="C89" s="9"/>
      <c r="D89" s="9" t="s">
        <v>427</v>
      </c>
      <c r="E89" s="9"/>
      <c r="F89" s="9"/>
      <c r="G89" s="9"/>
      <c r="H89" s="9">
        <f t="shared" si="6"/>
        <v>2</v>
      </c>
      <c r="I89" s="9"/>
      <c r="J89" s="206" t="s">
        <v>2721</v>
      </c>
      <c r="K89" s="218" t="str">
        <f t="shared" si="7"/>
        <v>e1279</v>
      </c>
      <c r="L89" s="18" t="str">
        <f t="shared" si="8"/>
        <v>Hors engagement PER (Contrats collectifs relevant de l'article L. 441-1 mais ne relevant pas des catégories 11, 12 ou 14) [10]</v>
      </c>
      <c r="M89" s="138"/>
      <c r="N89" s="138" t="s">
        <v>192</v>
      </c>
      <c r="O89" s="141" t="s">
        <v>427</v>
      </c>
      <c r="P89" s="138"/>
      <c r="Q89" s="138"/>
      <c r="R89" s="138"/>
      <c r="S89" s="138"/>
    </row>
    <row r="90" spans="1:20" outlineLevel="3">
      <c r="A90" s="87" t="s">
        <v>308</v>
      </c>
      <c r="B90" s="9" t="s">
        <v>1243</v>
      </c>
      <c r="C90" s="9"/>
      <c r="D90" s="9" t="s">
        <v>427</v>
      </c>
      <c r="E90" s="9"/>
      <c r="F90" s="9"/>
      <c r="G90" s="9"/>
      <c r="H90" s="9">
        <f t="shared" si="6"/>
        <v>4</v>
      </c>
      <c r="I90" s="9"/>
      <c r="J90" s="245" t="s">
        <v>2790</v>
      </c>
      <c r="K90" s="218" t="str">
        <f t="shared" si="7"/>
        <v>e1280</v>
      </c>
      <c r="L90" s="18" t="str">
        <f t="shared" si="8"/>
        <v>Contrats relevant de l'article L. 144-2 [11]</v>
      </c>
      <c r="M90" s="138" t="s">
        <v>190</v>
      </c>
      <c r="N90" s="138" t="s">
        <v>192</v>
      </c>
      <c r="O90" s="141" t="s">
        <v>427</v>
      </c>
    </row>
    <row r="91" spans="1:20" outlineLevel="3">
      <c r="A91" s="87" t="s">
        <v>60</v>
      </c>
      <c r="B91" s="9" t="s">
        <v>1360</v>
      </c>
      <c r="C91" s="9"/>
      <c r="D91" s="9" t="s">
        <v>427</v>
      </c>
      <c r="E91" s="9"/>
      <c r="F91" s="9"/>
      <c r="G91" s="9"/>
      <c r="H91" s="9">
        <f t="shared" si="6"/>
        <v>4</v>
      </c>
      <c r="I91" s="9"/>
      <c r="J91" s="56" t="s">
        <v>309</v>
      </c>
      <c r="K91" s="139" t="str">
        <f t="shared" si="7"/>
        <v>e918</v>
      </c>
      <c r="L91" s="18" t="str">
        <f t="shared" si="8"/>
        <v>Branche 26 [PERP]</v>
      </c>
      <c r="M91" s="138"/>
      <c r="N91" s="138" t="s">
        <v>192</v>
      </c>
      <c r="O91" s="141" t="s">
        <v>427</v>
      </c>
    </row>
    <row r="92" spans="1:20">
      <c r="A92" s="87" t="s">
        <v>549</v>
      </c>
      <c r="B92" s="9" t="s">
        <v>1361</v>
      </c>
      <c r="C92" s="9"/>
      <c r="D92" s="9" t="s">
        <v>427</v>
      </c>
      <c r="E92" s="9"/>
      <c r="F92" s="9"/>
      <c r="G92" s="9"/>
      <c r="H92" s="9">
        <f t="shared" si="6"/>
        <v>4</v>
      </c>
      <c r="I92" s="9"/>
      <c r="J92" s="56" t="s">
        <v>310</v>
      </c>
      <c r="K92" s="139" t="str">
        <f t="shared" si="7"/>
        <v>e957</v>
      </c>
      <c r="L92" s="18" t="str">
        <f t="shared" si="8"/>
        <v>Garanties donnant lieu à provision de diversification dit " Eurocroissance" [PERP]</v>
      </c>
      <c r="M92" s="138"/>
      <c r="N92" s="138" t="s">
        <v>192</v>
      </c>
      <c r="O92" s="141" t="s">
        <v>427</v>
      </c>
    </row>
    <row r="93" spans="1:20" outlineLevel="1">
      <c r="A93" s="87" t="s">
        <v>404</v>
      </c>
      <c r="B93" s="9" t="s">
        <v>1362</v>
      </c>
      <c r="C93" s="9"/>
      <c r="D93" s="9" t="s">
        <v>427</v>
      </c>
      <c r="E93" s="9"/>
      <c r="F93" s="9"/>
      <c r="G93" s="9"/>
      <c r="H93" s="9">
        <f t="shared" si="6"/>
        <v>1</v>
      </c>
      <c r="I93" s="9"/>
      <c r="J93" s="56" t="s">
        <v>313</v>
      </c>
      <c r="K93" s="139" t="str">
        <f t="shared" si="7"/>
        <v>e913</v>
      </c>
      <c r="L93" s="18" t="str">
        <f t="shared" si="8"/>
        <v>Autres Euros [PERP]</v>
      </c>
      <c r="M93" s="138"/>
      <c r="N93" s="138" t="s">
        <v>192</v>
      </c>
      <c r="O93" s="141" t="s">
        <v>427</v>
      </c>
    </row>
    <row r="94" spans="1:20" outlineLevel="2">
      <c r="A94" s="87" t="s">
        <v>180</v>
      </c>
      <c r="B94" s="9" t="s">
        <v>1363</v>
      </c>
      <c r="C94" s="9"/>
      <c r="D94" s="9" t="s">
        <v>427</v>
      </c>
      <c r="E94" s="9"/>
      <c r="F94" s="9"/>
      <c r="G94" s="9"/>
      <c r="H94" s="9">
        <f t="shared" si="6"/>
        <v>1</v>
      </c>
      <c r="I94" s="9"/>
      <c r="J94" s="56" t="s">
        <v>307</v>
      </c>
      <c r="K94" s="139" t="str">
        <f t="shared" si="7"/>
        <v>e989</v>
      </c>
      <c r="L94" s="18" t="str">
        <f t="shared" si="8"/>
        <v>UC [PERP]</v>
      </c>
      <c r="M94" s="138"/>
      <c r="N94" s="138" t="s">
        <v>192</v>
      </c>
      <c r="O94" s="141" t="s">
        <v>427</v>
      </c>
    </row>
    <row r="95" spans="1:20" ht="19.2" customHeight="1" outlineLevel="3">
      <c r="A95" s="94" t="s">
        <v>1454</v>
      </c>
      <c r="B95" s="9" t="s">
        <v>1481</v>
      </c>
      <c r="D95" s="9" t="s">
        <v>427</v>
      </c>
      <c r="E95" s="9"/>
      <c r="F95" s="9"/>
      <c r="G95" s="9"/>
      <c r="H95" s="9">
        <f t="shared" si="6"/>
        <v>1</v>
      </c>
      <c r="I95" s="9"/>
      <c r="J95" s="245" t="s">
        <v>2791</v>
      </c>
      <c r="K95" s="218" t="str">
        <f t="shared" si="7"/>
        <v>e1281</v>
      </c>
      <c r="L95" s="18" t="str">
        <f t="shared" si="8"/>
        <v>Contrats relevant d’une comptabilité auxiliaire d’affectation mentionnée au premier alinéa de l’article L. 143-4 mais pas de la catégorie 11 ou 14 [12]</v>
      </c>
      <c r="M95" s="138" t="s">
        <v>190</v>
      </c>
      <c r="N95" s="138" t="s">
        <v>192</v>
      </c>
      <c r="O95" s="141" t="s">
        <v>427</v>
      </c>
      <c r="Q95" s="141"/>
      <c r="R95" s="141"/>
      <c r="S95" s="141"/>
    </row>
    <row r="96" spans="1:20" outlineLevel="4">
      <c r="A96" s="94" t="s">
        <v>1455</v>
      </c>
      <c r="B96" s="9" t="s">
        <v>1482</v>
      </c>
      <c r="D96" s="9" t="s">
        <v>427</v>
      </c>
      <c r="E96" s="9"/>
      <c r="F96" s="9"/>
      <c r="G96" s="9"/>
      <c r="H96" s="9">
        <f t="shared" si="6"/>
        <v>1</v>
      </c>
      <c r="J96" s="56" t="s">
        <v>311</v>
      </c>
      <c r="K96" s="92" t="str">
        <f t="shared" si="7"/>
        <v>e919</v>
      </c>
      <c r="L96" s="18" t="str">
        <f t="shared" si="8"/>
        <v>Branche 26 [RPS]</v>
      </c>
      <c r="M96" s="138"/>
      <c r="N96" s="138" t="s">
        <v>192</v>
      </c>
      <c r="O96" s="141" t="s">
        <v>427</v>
      </c>
      <c r="P96" s="138"/>
      <c r="Q96" s="141"/>
      <c r="R96" s="141"/>
      <c r="S96" s="141"/>
      <c r="T96" s="138"/>
    </row>
    <row r="97" spans="1:21" outlineLevel="5">
      <c r="A97" s="9" t="s">
        <v>1456</v>
      </c>
      <c r="B97" s="9" t="s">
        <v>1483</v>
      </c>
      <c r="D97" s="9" t="s">
        <v>427</v>
      </c>
      <c r="E97" s="9"/>
      <c r="F97" s="9"/>
      <c r="G97" s="9"/>
      <c r="H97" s="9">
        <f t="shared" si="6"/>
        <v>3</v>
      </c>
      <c r="J97" s="56" t="s">
        <v>509</v>
      </c>
      <c r="K97" s="92" t="str">
        <f t="shared" si="7"/>
        <v>e958</v>
      </c>
      <c r="L97" s="18" t="str">
        <f t="shared" si="8"/>
        <v>Garanties donnant lieu à provision de diversification dit " Eurocroissance" [RPS]</v>
      </c>
      <c r="M97" s="138"/>
      <c r="N97" s="138" t="s">
        <v>192</v>
      </c>
      <c r="O97" s="141" t="s">
        <v>427</v>
      </c>
      <c r="P97" s="138"/>
      <c r="Q97" s="141"/>
      <c r="R97" s="141"/>
      <c r="S97" s="141"/>
      <c r="T97" s="138"/>
    </row>
    <row r="98" spans="1:21" outlineLevel="6">
      <c r="A98" s="9" t="s">
        <v>1457</v>
      </c>
      <c r="B98" s="9" t="s">
        <v>1484</v>
      </c>
      <c r="D98" s="9" t="s">
        <v>427</v>
      </c>
      <c r="E98" s="9"/>
      <c r="F98" s="9"/>
      <c r="G98" s="9"/>
      <c r="H98" s="9">
        <f t="shared" si="6"/>
        <v>3</v>
      </c>
      <c r="J98" s="56" t="s">
        <v>312</v>
      </c>
      <c r="K98" s="92" t="str">
        <f t="shared" si="7"/>
        <v>e914</v>
      </c>
      <c r="L98" s="18" t="str">
        <f t="shared" si="8"/>
        <v>Autres Euros [RPS]</v>
      </c>
      <c r="M98" s="138"/>
      <c r="N98" s="138" t="s">
        <v>192</v>
      </c>
      <c r="O98" s="141" t="s">
        <v>427</v>
      </c>
      <c r="P98" s="138"/>
      <c r="Q98" s="141"/>
      <c r="R98" s="141"/>
      <c r="S98" s="141"/>
      <c r="T98" s="138"/>
    </row>
    <row r="99" spans="1:21" outlineLevel="6">
      <c r="A99" s="9" t="s">
        <v>1458</v>
      </c>
      <c r="B99" s="9" t="s">
        <v>1485</v>
      </c>
      <c r="D99" s="9" t="s">
        <v>427</v>
      </c>
      <c r="E99" s="9"/>
      <c r="F99" s="9"/>
      <c r="G99" s="9"/>
      <c r="H99" s="9">
        <f t="shared" si="6"/>
        <v>3</v>
      </c>
      <c r="J99" s="56" t="s">
        <v>308</v>
      </c>
      <c r="K99" s="92" t="str">
        <f t="shared" si="7"/>
        <v>e990</v>
      </c>
      <c r="L99" s="18" t="str">
        <f t="shared" si="8"/>
        <v>UC [RPS]</v>
      </c>
      <c r="M99" s="138"/>
      <c r="N99" s="138" t="s">
        <v>192</v>
      </c>
      <c r="O99" s="141" t="s">
        <v>427</v>
      </c>
      <c r="P99" s="138"/>
      <c r="Q99" s="141"/>
      <c r="R99" s="141"/>
      <c r="S99" s="141"/>
      <c r="T99" s="138"/>
    </row>
    <row r="100" spans="1:21" outlineLevel="6">
      <c r="A100" s="9" t="s">
        <v>1459</v>
      </c>
      <c r="B100" s="9" t="s">
        <v>983</v>
      </c>
      <c r="D100" s="9" t="s">
        <v>427</v>
      </c>
      <c r="E100" s="9"/>
      <c r="F100" s="9"/>
      <c r="G100" s="9"/>
      <c r="H100" s="9">
        <f t="shared" si="6"/>
        <v>3</v>
      </c>
      <c r="J100" s="245" t="s">
        <v>2727</v>
      </c>
      <c r="K100" s="218" t="str">
        <f t="shared" si="7"/>
        <v>e1282</v>
      </c>
      <c r="L100" s="18" t="str">
        <f t="shared" si="8"/>
        <v>Contrats relevant de l'article L. 134-1 mais pas des catégories 11 ou 12 [13]</v>
      </c>
      <c r="M100" s="138"/>
      <c r="N100" s="138" t="s">
        <v>192</v>
      </c>
      <c r="O100" s="141" t="s">
        <v>427</v>
      </c>
      <c r="P100" s="138"/>
      <c r="Q100" s="141"/>
      <c r="R100" s="141"/>
      <c r="S100" s="141"/>
    </row>
    <row r="101" spans="1:21" outlineLevel="6">
      <c r="A101" s="9" t="s">
        <v>2416</v>
      </c>
      <c r="B101" s="9" t="s">
        <v>984</v>
      </c>
      <c r="D101" s="9" t="s">
        <v>427</v>
      </c>
      <c r="E101" s="9"/>
      <c r="F101" s="9"/>
      <c r="G101" s="9"/>
      <c r="H101" s="9">
        <f t="shared" si="6"/>
        <v>1</v>
      </c>
      <c r="J101" s="206" t="s">
        <v>2728</v>
      </c>
      <c r="K101" s="218" t="str">
        <f t="shared" si="7"/>
        <v>e1283</v>
      </c>
      <c r="L101" s="18" t="str">
        <f t="shared" si="8"/>
        <v>Engagement PER (Contrats relevant de l'article L. 134-1 mais pas des catégories 11 ou 12) [13]</v>
      </c>
      <c r="M101" s="138"/>
      <c r="N101" s="138" t="s">
        <v>192</v>
      </c>
      <c r="O101" s="141" t="s">
        <v>427</v>
      </c>
      <c r="P101" s="138"/>
      <c r="Q101" s="141"/>
      <c r="R101" s="141"/>
      <c r="S101" s="141"/>
    </row>
    <row r="102" spans="1:21" outlineLevel="6">
      <c r="A102" s="9" t="s">
        <v>1460</v>
      </c>
      <c r="B102" s="9" t="s">
        <v>985</v>
      </c>
      <c r="D102" s="9" t="s">
        <v>427</v>
      </c>
      <c r="E102" s="9"/>
      <c r="F102" s="9"/>
      <c r="G102" s="9"/>
      <c r="H102" s="9">
        <f t="shared" si="6"/>
        <v>1</v>
      </c>
      <c r="J102" s="206" t="s">
        <v>2729</v>
      </c>
      <c r="K102" s="218" t="str">
        <f t="shared" si="7"/>
        <v>e1284</v>
      </c>
      <c r="L102" s="18" t="str">
        <f t="shared" si="8"/>
        <v>Hors engagement PER (Contrats relevant de l'article L. 134-1 mais pas des catégories 11 ou 12) [13]</v>
      </c>
      <c r="M102" s="138"/>
      <c r="N102" s="138" t="s">
        <v>192</v>
      </c>
      <c r="O102" s="141" t="s">
        <v>427</v>
      </c>
      <c r="P102" s="138"/>
      <c r="Q102" s="141"/>
      <c r="R102" s="141"/>
      <c r="S102" s="141"/>
    </row>
    <row r="103" spans="1:21" outlineLevel="5">
      <c r="A103" s="9" t="s">
        <v>1461</v>
      </c>
      <c r="B103" s="9" t="s">
        <v>1170</v>
      </c>
      <c r="D103" s="9" t="s">
        <v>427</v>
      </c>
      <c r="E103" s="9"/>
      <c r="F103" s="9"/>
      <c r="G103" s="9"/>
      <c r="H103" s="9">
        <f t="shared" si="6"/>
        <v>3</v>
      </c>
      <c r="J103" s="245" t="s">
        <v>2730</v>
      </c>
      <c r="K103" s="218" t="str">
        <f t="shared" si="7"/>
        <v>e1285</v>
      </c>
      <c r="L103" s="18" t="str">
        <f t="shared" si="8"/>
        <v>Contrats relevant d’une comptabilité auxiliaire d’affectation mentionnée au premier alinéa de l’article L. 142-4 mais pas de la catégorie 11 [14]</v>
      </c>
      <c r="M103" s="138"/>
      <c r="N103" s="138" t="s">
        <v>192</v>
      </c>
      <c r="O103" s="141" t="s">
        <v>427</v>
      </c>
      <c r="P103" s="138"/>
      <c r="Q103" s="141"/>
      <c r="R103" s="141"/>
      <c r="S103" s="141"/>
    </row>
    <row r="104" spans="1:21" outlineLevel="6">
      <c r="A104" s="9" t="s">
        <v>1462</v>
      </c>
      <c r="B104" s="9" t="s">
        <v>1490</v>
      </c>
      <c r="D104" s="9" t="s">
        <v>427</v>
      </c>
      <c r="E104" s="9"/>
      <c r="F104" s="9"/>
      <c r="G104" s="9"/>
      <c r="H104" s="9">
        <f t="shared" si="6"/>
        <v>3</v>
      </c>
      <c r="J104" s="206" t="s">
        <v>2731</v>
      </c>
      <c r="K104" s="218" t="str">
        <f t="shared" ref="K104:K133" si="9">VLOOKUP(J104,$A$1:$I$311,2,FALSE)</f>
        <v>e1286</v>
      </c>
      <c r="L104" s="18" t="str">
        <f t="shared" si="8"/>
        <v>Euros (Contrats relevant d’une comptabilité auxiliaire d’affectation mentionnée au premier alinéa de l’article L. 142-4 mais pas de la catégorie 11) [14]</v>
      </c>
      <c r="M104" s="138"/>
      <c r="N104" s="138" t="s">
        <v>192</v>
      </c>
      <c r="O104" s="141" t="s">
        <v>427</v>
      </c>
      <c r="P104" s="138"/>
      <c r="Q104" s="141"/>
      <c r="R104" s="141"/>
      <c r="S104" s="141"/>
    </row>
    <row r="105" spans="1:21" outlineLevel="6">
      <c r="A105" s="9" t="s">
        <v>1463</v>
      </c>
      <c r="B105" s="9" t="s">
        <v>1491</v>
      </c>
      <c r="D105" s="9" t="s">
        <v>427</v>
      </c>
      <c r="E105" s="9"/>
      <c r="F105" s="9"/>
      <c r="G105" s="9"/>
      <c r="H105" s="9">
        <f t="shared" si="6"/>
        <v>3</v>
      </c>
      <c r="J105" s="206" t="s">
        <v>2732</v>
      </c>
      <c r="K105" s="218" t="str">
        <f t="shared" si="9"/>
        <v>e1287</v>
      </c>
      <c r="L105" s="18" t="str">
        <f t="shared" si="8"/>
        <v>UC (Contrats relevant d’une comptabilité auxiliaire d’affectation mentionnée au premier alinéa de l’article L. 142-4 mais pas de la catégorie 11) [14]</v>
      </c>
      <c r="M105" s="138"/>
      <c r="N105" s="138" t="s">
        <v>192</v>
      </c>
      <c r="O105" s="141" t="s">
        <v>427</v>
      </c>
      <c r="P105" s="138"/>
      <c r="Q105" s="141"/>
      <c r="R105" s="141"/>
      <c r="S105" s="141"/>
    </row>
    <row r="106" spans="1:21" outlineLevel="4">
      <c r="A106" s="9" t="s">
        <v>1464</v>
      </c>
      <c r="B106" s="9" t="s">
        <v>1492</v>
      </c>
      <c r="D106" s="9" t="s">
        <v>427</v>
      </c>
      <c r="E106" s="9"/>
      <c r="F106" s="9"/>
      <c r="G106" s="9"/>
      <c r="H106" s="9">
        <f t="shared" si="6"/>
        <v>1</v>
      </c>
      <c r="J106" s="47" t="s">
        <v>61</v>
      </c>
      <c r="K106" s="139" t="str">
        <f t="shared" si="9"/>
        <v>e968</v>
      </c>
      <c r="L106" s="18" t="str">
        <f t="shared" ref="L106:L133" si="10">J106</f>
        <v>Non Vie</v>
      </c>
      <c r="M106" s="138" t="s">
        <v>190</v>
      </c>
      <c r="N106" s="138" t="s">
        <v>192</v>
      </c>
      <c r="O106" s="141" t="s">
        <v>427</v>
      </c>
      <c r="P106" s="138"/>
      <c r="Q106" s="138"/>
      <c r="R106" s="138"/>
      <c r="S106" s="138"/>
    </row>
    <row r="107" spans="1:21" outlineLevel="5">
      <c r="A107" s="9" t="s">
        <v>1465</v>
      </c>
      <c r="B107" s="9" t="s">
        <v>1493</v>
      </c>
      <c r="D107" s="9" t="s">
        <v>427</v>
      </c>
      <c r="E107" s="9"/>
      <c r="F107" s="9"/>
      <c r="G107" s="9"/>
      <c r="H107" s="9">
        <f t="shared" si="6"/>
        <v>1</v>
      </c>
      <c r="J107" s="22" t="s">
        <v>332</v>
      </c>
      <c r="K107" s="139" t="str">
        <f t="shared" si="9"/>
        <v>e970</v>
      </c>
      <c r="L107" s="18" t="str">
        <f t="shared" si="10"/>
        <v>Non Vie [20-31]</v>
      </c>
      <c r="M107" s="138" t="s">
        <v>190</v>
      </c>
      <c r="N107" s="138" t="s">
        <v>192</v>
      </c>
      <c r="O107" s="141" t="s">
        <v>427</v>
      </c>
      <c r="P107" s="138"/>
      <c r="Q107" s="138"/>
      <c r="R107" s="138"/>
      <c r="S107" s="138"/>
    </row>
    <row r="108" spans="1:21" outlineLevel="5">
      <c r="A108" s="9" t="s">
        <v>1466</v>
      </c>
      <c r="B108" s="9" t="s">
        <v>1494</v>
      </c>
      <c r="D108" s="9" t="s">
        <v>427</v>
      </c>
      <c r="E108" s="9"/>
      <c r="F108" s="9"/>
      <c r="G108" s="9"/>
      <c r="H108" s="9">
        <f t="shared" si="6"/>
        <v>1</v>
      </c>
      <c r="J108" s="56" t="s">
        <v>1840</v>
      </c>
      <c r="K108" s="139" t="str">
        <f t="shared" si="9"/>
        <v>e946</v>
      </c>
      <c r="L108" s="18" t="str">
        <f t="shared" si="10"/>
        <v>Dommages corporels (contrats individuels et collectifs) [20-21]</v>
      </c>
      <c r="M108" s="138" t="s">
        <v>190</v>
      </c>
      <c r="N108" s="138" t="s">
        <v>192</v>
      </c>
      <c r="O108" s="141" t="s">
        <v>427</v>
      </c>
      <c r="P108" s="138"/>
      <c r="Q108" s="138"/>
      <c r="R108" s="138"/>
      <c r="S108" s="138"/>
    </row>
    <row r="109" spans="1:21" outlineLevel="3">
      <c r="A109" s="9" t="s">
        <v>1467</v>
      </c>
      <c r="B109" s="9" t="s">
        <v>1495</v>
      </c>
      <c r="D109" s="9" t="s">
        <v>427</v>
      </c>
      <c r="E109" s="9"/>
      <c r="F109" s="9"/>
      <c r="G109" s="9"/>
      <c r="H109" s="9">
        <f t="shared" si="6"/>
        <v>3</v>
      </c>
      <c r="J109" s="70" t="s">
        <v>631</v>
      </c>
      <c r="K109" s="139" t="str">
        <f t="shared" si="9"/>
        <v>e947</v>
      </c>
      <c r="L109" s="18" t="str">
        <f t="shared" si="10"/>
        <v>Dommages corporels (contrats individuels) [20]</v>
      </c>
      <c r="M109" s="138" t="s">
        <v>190</v>
      </c>
      <c r="N109" s="138" t="s">
        <v>192</v>
      </c>
      <c r="O109" s="141" t="s">
        <v>427</v>
      </c>
      <c r="P109" s="138"/>
      <c r="Q109" s="138"/>
      <c r="R109" s="138"/>
      <c r="S109" s="138"/>
    </row>
    <row r="110" spans="1:21" outlineLevel="4">
      <c r="A110" s="9" t="s">
        <v>1468</v>
      </c>
      <c r="B110" s="9" t="s">
        <v>1496</v>
      </c>
      <c r="D110" s="9" t="s">
        <v>427</v>
      </c>
      <c r="E110" s="9"/>
      <c r="F110" s="9"/>
      <c r="G110" s="9"/>
      <c r="H110" s="9">
        <f t="shared" si="6"/>
        <v>1</v>
      </c>
      <c r="J110" s="71" t="s">
        <v>316</v>
      </c>
      <c r="K110" s="139" t="str">
        <f t="shared" si="9"/>
        <v>e962</v>
      </c>
      <c r="L110" s="18" t="str">
        <f t="shared" si="10"/>
        <v>Garanties frais de soins [201]</v>
      </c>
      <c r="M110" s="138"/>
      <c r="N110" s="138" t="s">
        <v>192</v>
      </c>
      <c r="O110" s="141" t="s">
        <v>427</v>
      </c>
      <c r="P110" s="138"/>
      <c r="Q110" s="138"/>
      <c r="R110" s="138"/>
      <c r="S110" s="138"/>
    </row>
    <row r="111" spans="1:21" outlineLevel="4">
      <c r="A111" s="9" t="s">
        <v>1469</v>
      </c>
      <c r="B111" s="9" t="s">
        <v>1497</v>
      </c>
      <c r="D111" s="9" t="s">
        <v>427</v>
      </c>
      <c r="E111" s="9"/>
      <c r="F111" s="9"/>
      <c r="G111" s="9"/>
      <c r="H111" s="9">
        <f t="shared" si="6"/>
        <v>1</v>
      </c>
      <c r="J111" s="71" t="s">
        <v>317</v>
      </c>
      <c r="K111" s="139" t="str">
        <f t="shared" si="9"/>
        <v>e916</v>
      </c>
      <c r="L111" s="18" t="str">
        <f t="shared" si="10"/>
        <v>Autres garanties [202]</v>
      </c>
      <c r="M111" s="138"/>
      <c r="N111" s="138" t="s">
        <v>192</v>
      </c>
      <c r="O111" s="141" t="s">
        <v>427</v>
      </c>
      <c r="P111" s="138"/>
      <c r="Q111" s="138"/>
      <c r="R111" s="138"/>
      <c r="S111" s="138"/>
    </row>
    <row r="112" spans="1:21" outlineLevel="2">
      <c r="A112" s="9" t="s">
        <v>1470</v>
      </c>
      <c r="B112" s="9" t="s">
        <v>1498</v>
      </c>
      <c r="D112" s="9" t="s">
        <v>427</v>
      </c>
      <c r="E112" s="9"/>
      <c r="F112" s="9"/>
      <c r="G112" s="9"/>
      <c r="H112" s="9">
        <f t="shared" si="6"/>
        <v>1</v>
      </c>
      <c r="J112" s="70" t="s">
        <v>632</v>
      </c>
      <c r="K112" s="139" t="str">
        <f t="shared" si="9"/>
        <v>e945</v>
      </c>
      <c r="L112" s="18" t="str">
        <f t="shared" si="10"/>
        <v>Dommages corporels (contrats collectifs) [21]</v>
      </c>
      <c r="M112" s="138" t="s">
        <v>190</v>
      </c>
      <c r="N112" s="138" t="s">
        <v>192</v>
      </c>
      <c r="O112" s="141" t="s">
        <v>427</v>
      </c>
      <c r="P112" s="138"/>
      <c r="Q112" s="138"/>
      <c r="R112" s="138"/>
      <c r="S112" s="138"/>
      <c r="U112" s="138"/>
    </row>
    <row r="113" spans="1:21">
      <c r="A113" s="9" t="s">
        <v>1471</v>
      </c>
      <c r="B113" s="9" t="s">
        <v>1499</v>
      </c>
      <c r="D113" s="9" t="s">
        <v>427</v>
      </c>
      <c r="E113" s="9"/>
      <c r="F113" s="9"/>
      <c r="G113" s="9"/>
      <c r="H113" s="9">
        <f t="shared" si="6"/>
        <v>3</v>
      </c>
      <c r="J113" s="71" t="s">
        <v>320</v>
      </c>
      <c r="K113" s="139" t="str">
        <f t="shared" si="9"/>
        <v>e963</v>
      </c>
      <c r="L113" s="18" t="str">
        <f t="shared" si="10"/>
        <v>Garanties frais de soins [211]</v>
      </c>
      <c r="M113" s="138"/>
      <c r="N113" s="138" t="s">
        <v>192</v>
      </c>
      <c r="O113" s="141" t="s">
        <v>427</v>
      </c>
      <c r="P113" s="138"/>
      <c r="Q113" s="138"/>
      <c r="R113" s="138"/>
      <c r="S113" s="138"/>
      <c r="U113" s="138"/>
    </row>
    <row r="114" spans="1:21" outlineLevel="1">
      <c r="A114" s="9" t="s">
        <v>1472</v>
      </c>
      <c r="B114" s="9" t="s">
        <v>1500</v>
      </c>
      <c r="D114" s="9" t="s">
        <v>427</v>
      </c>
      <c r="E114" s="9"/>
      <c r="F114" s="9"/>
      <c r="G114" s="9"/>
      <c r="H114" s="9">
        <f t="shared" si="6"/>
        <v>1</v>
      </c>
      <c r="J114" s="71" t="s">
        <v>321</v>
      </c>
      <c r="K114" s="139" t="str">
        <f t="shared" si="9"/>
        <v>e915</v>
      </c>
      <c r="L114" s="18" t="str">
        <f t="shared" si="10"/>
        <v>Autres garanties (dont incap. Inval) [212]</v>
      </c>
      <c r="M114" s="138"/>
      <c r="N114" s="138" t="s">
        <v>192</v>
      </c>
      <c r="O114" s="141" t="s">
        <v>427</v>
      </c>
      <c r="P114" s="138"/>
      <c r="Q114" s="138"/>
      <c r="R114" s="138"/>
      <c r="S114" s="138"/>
      <c r="U114" s="138"/>
    </row>
    <row r="115" spans="1:21" outlineLevel="2">
      <c r="A115" s="9" t="s">
        <v>1473</v>
      </c>
      <c r="B115" s="9" t="s">
        <v>1501</v>
      </c>
      <c r="D115" s="9" t="s">
        <v>427</v>
      </c>
      <c r="E115" s="9"/>
      <c r="F115" s="9"/>
      <c r="G115" s="9"/>
      <c r="H115" s="9">
        <f t="shared" si="6"/>
        <v>1</v>
      </c>
      <c r="J115" s="56" t="s">
        <v>226</v>
      </c>
      <c r="K115" s="139" t="str">
        <f t="shared" si="9"/>
        <v>e908</v>
      </c>
      <c r="L115" s="18" t="str">
        <f t="shared" si="10"/>
        <v>Automobile</v>
      </c>
      <c r="M115" s="138" t="s">
        <v>190</v>
      </c>
      <c r="N115" s="138" t="s">
        <v>192</v>
      </c>
      <c r="O115" s="141" t="s">
        <v>427</v>
      </c>
      <c r="P115" s="138"/>
      <c r="Q115" s="138"/>
      <c r="R115" s="138"/>
      <c r="S115" s="138"/>
      <c r="U115" s="138"/>
    </row>
    <row r="116" spans="1:21" outlineLevel="3">
      <c r="A116" s="9" t="s">
        <v>1474</v>
      </c>
      <c r="B116" s="9" t="s">
        <v>1502</v>
      </c>
      <c r="D116" s="9" t="s">
        <v>427</v>
      </c>
      <c r="E116" s="9"/>
      <c r="F116" s="9"/>
      <c r="G116" s="9"/>
      <c r="H116" s="9">
        <f t="shared" si="6"/>
        <v>1</v>
      </c>
      <c r="J116" s="70" t="s">
        <v>136</v>
      </c>
      <c r="K116" s="139" t="str">
        <f t="shared" si="9"/>
        <v>e910</v>
      </c>
      <c r="L116" s="18" t="str">
        <f t="shared" si="10"/>
        <v>Automobile (responsabilité civile) [22]</v>
      </c>
      <c r="M116" s="138"/>
      <c r="N116" s="138" t="s">
        <v>192</v>
      </c>
      <c r="O116" s="141" t="s">
        <v>427</v>
      </c>
      <c r="P116" s="138"/>
      <c r="Q116" s="138"/>
      <c r="R116" s="138"/>
      <c r="S116" s="138"/>
      <c r="U116" s="138"/>
    </row>
    <row r="117" spans="1:21" outlineLevel="3">
      <c r="A117" s="9" t="s">
        <v>1475</v>
      </c>
      <c r="B117" s="9" t="s">
        <v>1503</v>
      </c>
      <c r="D117" s="9" t="s">
        <v>427</v>
      </c>
      <c r="E117" s="9"/>
      <c r="F117" s="9"/>
      <c r="G117" s="9"/>
      <c r="H117" s="9">
        <f t="shared" si="6"/>
        <v>1</v>
      </c>
      <c r="J117" s="70" t="s">
        <v>137</v>
      </c>
      <c r="K117" s="139" t="str">
        <f t="shared" si="9"/>
        <v>e909</v>
      </c>
      <c r="L117" s="18" t="str">
        <f t="shared" si="10"/>
        <v>Automobile (dommages) [23]</v>
      </c>
      <c r="M117" s="138"/>
      <c r="N117" s="138" t="s">
        <v>192</v>
      </c>
      <c r="O117" s="141" t="s">
        <v>427</v>
      </c>
      <c r="P117" s="138"/>
      <c r="Q117" s="138"/>
      <c r="R117" s="138"/>
      <c r="S117" s="138"/>
      <c r="T117" s="138"/>
      <c r="U117" s="138"/>
    </row>
    <row r="118" spans="1:21" outlineLevel="3">
      <c r="A118" s="9" t="s">
        <v>1476</v>
      </c>
      <c r="B118" s="9" t="s">
        <v>1504</v>
      </c>
      <c r="D118" s="9" t="s">
        <v>427</v>
      </c>
      <c r="E118" s="9"/>
      <c r="F118" s="9"/>
      <c r="G118" s="9"/>
      <c r="H118" s="9">
        <f t="shared" si="6"/>
        <v>3</v>
      </c>
      <c r="J118" s="56" t="s">
        <v>330</v>
      </c>
      <c r="K118" s="139" t="str">
        <f t="shared" si="9"/>
        <v>e940</v>
      </c>
      <c r="L118" s="18" t="str">
        <f t="shared" si="10"/>
        <v>Dommages aux biens</v>
      </c>
      <c r="M118" s="138" t="s">
        <v>190</v>
      </c>
      <c r="N118" s="138" t="s">
        <v>192</v>
      </c>
      <c r="O118" s="141" t="s">
        <v>427</v>
      </c>
      <c r="P118" s="138"/>
      <c r="Q118" s="138"/>
      <c r="R118" s="138"/>
      <c r="S118" s="138"/>
      <c r="T118" s="138"/>
      <c r="U118" s="138"/>
    </row>
    <row r="119" spans="1:21" outlineLevel="3">
      <c r="A119" s="9" t="s">
        <v>1477</v>
      </c>
      <c r="B119" s="9" t="s">
        <v>1505</v>
      </c>
      <c r="D119" s="9" t="s">
        <v>427</v>
      </c>
      <c r="E119" s="9"/>
      <c r="F119" s="9"/>
      <c r="G119" s="9"/>
      <c r="H119" s="9">
        <f t="shared" si="6"/>
        <v>1</v>
      </c>
      <c r="J119" s="70" t="s">
        <v>138</v>
      </c>
      <c r="K119" s="139" t="str">
        <f t="shared" si="9"/>
        <v>e942</v>
      </c>
      <c r="L119" s="18" t="str">
        <f t="shared" si="10"/>
        <v>Dommages aux biens des particuliers [24]</v>
      </c>
      <c r="M119" s="138"/>
      <c r="N119" s="138" t="s">
        <v>192</v>
      </c>
      <c r="O119" s="141" t="s">
        <v>427</v>
      </c>
      <c r="R119" s="9"/>
      <c r="T119" s="138"/>
      <c r="U119" s="138"/>
    </row>
    <row r="120" spans="1:21" outlineLevel="3">
      <c r="A120" s="9" t="s">
        <v>1478</v>
      </c>
      <c r="B120" s="9" t="s">
        <v>1506</v>
      </c>
      <c r="D120" s="9" t="s">
        <v>427</v>
      </c>
      <c r="E120" s="9"/>
      <c r="F120" s="9"/>
      <c r="G120" s="9"/>
      <c r="H120" s="9">
        <f t="shared" si="6"/>
        <v>1</v>
      </c>
      <c r="J120" s="70" t="s">
        <v>331</v>
      </c>
      <c r="K120" s="139" t="str">
        <f t="shared" si="9"/>
        <v>e944</v>
      </c>
      <c r="L120" s="18" t="str">
        <f t="shared" si="10"/>
        <v>Dommages aux biens professionnels et agricoles [25-26]</v>
      </c>
      <c r="M120" s="138" t="s">
        <v>190</v>
      </c>
      <c r="N120" s="138" t="s">
        <v>192</v>
      </c>
      <c r="O120" s="141" t="s">
        <v>427</v>
      </c>
      <c r="T120" s="138"/>
      <c r="U120" s="138"/>
    </row>
    <row r="121" spans="1:21" outlineLevel="3">
      <c r="A121" s="9" t="s">
        <v>1479</v>
      </c>
      <c r="B121" s="9" t="s">
        <v>1507</v>
      </c>
      <c r="D121" s="9" t="s">
        <v>427</v>
      </c>
      <c r="E121" s="9"/>
      <c r="F121" s="9"/>
      <c r="G121" s="9"/>
      <c r="H121" s="9">
        <f t="shared" si="6"/>
        <v>1</v>
      </c>
      <c r="J121" s="71" t="s">
        <v>139</v>
      </c>
      <c r="K121" s="139" t="str">
        <f t="shared" si="9"/>
        <v>e943</v>
      </c>
      <c r="L121" s="18" t="str">
        <f t="shared" si="10"/>
        <v>Dommages aux biens professionnels [25]</v>
      </c>
      <c r="M121" s="138"/>
      <c r="N121" s="138" t="s">
        <v>192</v>
      </c>
      <c r="O121" s="141" t="s">
        <v>427</v>
      </c>
      <c r="T121" s="138"/>
      <c r="U121" s="138"/>
    </row>
    <row r="122" spans="1:21" outlineLevel="2">
      <c r="A122" s="9" t="s">
        <v>1480</v>
      </c>
      <c r="B122" s="9" t="s">
        <v>1508</v>
      </c>
      <c r="D122" s="9" t="s">
        <v>427</v>
      </c>
      <c r="E122" s="9"/>
      <c r="F122" s="9"/>
      <c r="G122" s="9"/>
      <c r="H122" s="9">
        <f t="shared" si="6"/>
        <v>1</v>
      </c>
      <c r="J122" s="71" t="s">
        <v>140</v>
      </c>
      <c r="K122" s="139" t="str">
        <f t="shared" si="9"/>
        <v>e941</v>
      </c>
      <c r="L122" s="18" t="str">
        <f t="shared" si="10"/>
        <v>Dommages aux biens agricoles [26]</v>
      </c>
      <c r="M122" s="138"/>
      <c r="N122" s="138" t="s">
        <v>192</v>
      </c>
      <c r="O122" s="141" t="s">
        <v>427</v>
      </c>
      <c r="T122" s="138"/>
      <c r="U122" s="138"/>
    </row>
    <row r="123" spans="1:21" outlineLevel="3">
      <c r="A123" s="9" t="s">
        <v>2417</v>
      </c>
      <c r="B123" s="9" t="s">
        <v>1525</v>
      </c>
      <c r="D123" s="9" t="s">
        <v>427</v>
      </c>
      <c r="E123" s="9"/>
      <c r="F123" s="9"/>
      <c r="G123" s="9"/>
      <c r="H123" s="9">
        <f t="shared" si="6"/>
        <v>3</v>
      </c>
      <c r="J123" s="56" t="s">
        <v>141</v>
      </c>
      <c r="K123" s="139" t="str">
        <f t="shared" si="9"/>
        <v>e922</v>
      </c>
      <c r="L123" s="18" t="str">
        <f t="shared" si="10"/>
        <v>Catastrophes naturelles [27]</v>
      </c>
      <c r="M123" s="138"/>
      <c r="N123" s="138" t="s">
        <v>192</v>
      </c>
      <c r="O123" s="141" t="s">
        <v>427</v>
      </c>
      <c r="T123" s="138"/>
      <c r="U123" s="138"/>
    </row>
    <row r="124" spans="1:21" outlineLevel="3">
      <c r="A124" s="9" t="s">
        <v>1519</v>
      </c>
      <c r="B124" s="9" t="s">
        <v>1516</v>
      </c>
      <c r="D124" s="101" t="s">
        <v>243</v>
      </c>
      <c r="E124" s="101"/>
      <c r="F124" s="101"/>
      <c r="G124" s="101"/>
      <c r="H124" s="9">
        <f t="shared" si="6"/>
        <v>2</v>
      </c>
      <c r="J124" s="56" t="s">
        <v>142</v>
      </c>
      <c r="K124" s="139" t="str">
        <f t="shared" si="9"/>
        <v>e980</v>
      </c>
      <c r="L124" s="18" t="str">
        <f t="shared" si="10"/>
        <v>Responsabilité civile générale [28]</v>
      </c>
      <c r="M124" s="138"/>
      <c r="N124" s="138" t="s">
        <v>192</v>
      </c>
      <c r="O124" s="141" t="s">
        <v>427</v>
      </c>
      <c r="T124" s="138"/>
      <c r="U124" s="138"/>
    </row>
    <row r="125" spans="1:21">
      <c r="A125" s="9" t="s">
        <v>1521</v>
      </c>
      <c r="B125" s="9" t="s">
        <v>1526</v>
      </c>
      <c r="D125" s="9" t="s">
        <v>427</v>
      </c>
      <c r="E125" s="9"/>
      <c r="F125" s="9"/>
      <c r="G125" s="9"/>
      <c r="H125" s="9">
        <f t="shared" si="6"/>
        <v>1</v>
      </c>
      <c r="J125" s="56" t="s">
        <v>143</v>
      </c>
      <c r="K125" s="139" t="str">
        <f t="shared" si="9"/>
        <v>e978</v>
      </c>
      <c r="L125" s="18" t="str">
        <f t="shared" si="10"/>
        <v>Protection juridique [29]</v>
      </c>
      <c r="M125" s="138"/>
      <c r="N125" s="138" t="s">
        <v>192</v>
      </c>
      <c r="O125" s="141" t="s">
        <v>427</v>
      </c>
      <c r="T125" s="138"/>
      <c r="U125" s="138"/>
    </row>
    <row r="126" spans="1:21" outlineLevel="1">
      <c r="A126" s="9" t="s">
        <v>1520</v>
      </c>
      <c r="B126" s="9" t="s">
        <v>1527</v>
      </c>
      <c r="D126" s="9" t="s">
        <v>427</v>
      </c>
      <c r="E126" s="9"/>
      <c r="F126" s="9"/>
      <c r="G126" s="9"/>
      <c r="H126" s="9">
        <f t="shared" si="6"/>
        <v>1</v>
      </c>
      <c r="J126" s="56" t="s">
        <v>144</v>
      </c>
      <c r="K126" s="139" t="str">
        <f t="shared" si="9"/>
        <v>e904</v>
      </c>
      <c r="L126" s="18" t="str">
        <f t="shared" si="10"/>
        <v>Assistance [30]</v>
      </c>
      <c r="M126" s="138"/>
      <c r="N126" s="138" t="s">
        <v>192</v>
      </c>
      <c r="O126" s="141" t="s">
        <v>427</v>
      </c>
      <c r="T126" s="138"/>
      <c r="U126" s="138"/>
    </row>
    <row r="127" spans="1:21" outlineLevel="2">
      <c r="A127" s="9" t="s">
        <v>1522</v>
      </c>
      <c r="B127" s="9" t="s">
        <v>1561</v>
      </c>
      <c r="D127" s="9" t="s">
        <v>427</v>
      </c>
      <c r="E127" s="9"/>
      <c r="F127" s="9"/>
      <c r="G127" s="9"/>
      <c r="H127" s="9">
        <f t="shared" si="6"/>
        <v>1</v>
      </c>
      <c r="J127" s="56" t="s">
        <v>145</v>
      </c>
      <c r="K127" s="139" t="str">
        <f t="shared" si="9"/>
        <v>e977</v>
      </c>
      <c r="L127" s="18" t="str">
        <f t="shared" si="10"/>
        <v>Pertes pécuniaires diverses [31]</v>
      </c>
      <c r="M127" s="138"/>
      <c r="N127" s="138" t="s">
        <v>192</v>
      </c>
      <c r="O127" s="141" t="s">
        <v>427</v>
      </c>
      <c r="T127" s="138"/>
      <c r="U127" s="138"/>
    </row>
    <row r="128" spans="1:21" outlineLevel="2">
      <c r="A128" s="9" t="s">
        <v>1523</v>
      </c>
      <c r="B128" s="9" t="s">
        <v>1562</v>
      </c>
      <c r="D128" s="9" t="s">
        <v>427</v>
      </c>
      <c r="E128" s="9"/>
      <c r="F128" s="9"/>
      <c r="G128" s="9"/>
      <c r="H128" s="9">
        <f t="shared" si="6"/>
        <v>1</v>
      </c>
      <c r="J128" s="22" t="s">
        <v>333</v>
      </c>
      <c r="K128" s="139" t="str">
        <f t="shared" si="9"/>
        <v>e971</v>
      </c>
      <c r="L128" s="18" t="str">
        <f t="shared" si="10"/>
        <v>Non Vie [34-38]</v>
      </c>
      <c r="M128" s="138" t="s">
        <v>190</v>
      </c>
      <c r="N128" s="138" t="s">
        <v>192</v>
      </c>
      <c r="O128" s="141" t="s">
        <v>427</v>
      </c>
      <c r="T128" s="138"/>
      <c r="U128" s="138"/>
    </row>
    <row r="129" spans="1:21" outlineLevel="2">
      <c r="A129" s="9" t="s">
        <v>1524</v>
      </c>
      <c r="B129" s="9" t="s">
        <v>1517</v>
      </c>
      <c r="D129" s="101" t="s">
        <v>243</v>
      </c>
      <c r="E129" s="101"/>
      <c r="F129" s="101"/>
      <c r="G129" s="101"/>
      <c r="H129" s="9">
        <f t="shared" si="6"/>
        <v>2</v>
      </c>
      <c r="J129" s="56" t="s">
        <v>146</v>
      </c>
      <c r="K129" s="139" t="str">
        <f t="shared" si="9"/>
        <v>e986</v>
      </c>
      <c r="L129" s="18" t="str">
        <f t="shared" si="10"/>
        <v>Transports [34]</v>
      </c>
      <c r="M129" s="138"/>
      <c r="N129" s="138" t="s">
        <v>192</v>
      </c>
      <c r="O129" s="141" t="s">
        <v>427</v>
      </c>
      <c r="T129" s="138"/>
      <c r="U129" s="138"/>
    </row>
    <row r="130" spans="1:21" outlineLevel="2">
      <c r="A130" s="13" t="s">
        <v>1864</v>
      </c>
      <c r="B130" s="9" t="s">
        <v>1693</v>
      </c>
      <c r="D130" s="9" t="s">
        <v>427</v>
      </c>
      <c r="E130" s="9"/>
      <c r="F130" s="9"/>
      <c r="G130" s="9"/>
      <c r="H130" s="9">
        <f t="shared" ref="H130:H193" si="11">COUNTIF($J$2:$J$814,A130)</f>
        <v>1</v>
      </c>
      <c r="J130" s="56" t="s">
        <v>147</v>
      </c>
      <c r="K130" s="139" t="str">
        <f t="shared" si="9"/>
        <v>e905</v>
      </c>
      <c r="L130" s="18" t="str">
        <f t="shared" si="10"/>
        <v>Assurance construction (dommages) [35]</v>
      </c>
      <c r="M130" s="138"/>
      <c r="N130" s="138" t="s">
        <v>192</v>
      </c>
      <c r="O130" s="141" t="s">
        <v>427</v>
      </c>
      <c r="T130" s="138"/>
      <c r="U130" s="138"/>
    </row>
    <row r="131" spans="1:21" outlineLevel="2">
      <c r="A131" s="130" t="s">
        <v>1767</v>
      </c>
      <c r="B131" s="9" t="s">
        <v>1783</v>
      </c>
      <c r="D131" s="9" t="s">
        <v>427</v>
      </c>
      <c r="E131" s="9"/>
      <c r="F131" s="9"/>
      <c r="G131" s="9"/>
      <c r="H131" s="9">
        <f t="shared" si="11"/>
        <v>1</v>
      </c>
      <c r="J131" s="56" t="s">
        <v>148</v>
      </c>
      <c r="K131" s="139" t="str">
        <f t="shared" si="9"/>
        <v>e906</v>
      </c>
      <c r="L131" s="18" t="str">
        <f t="shared" si="10"/>
        <v>Assurance construction (responsabilité civile) [36]</v>
      </c>
      <c r="M131" s="138"/>
      <c r="N131" s="138" t="s">
        <v>192</v>
      </c>
      <c r="O131" s="141" t="s">
        <v>427</v>
      </c>
      <c r="T131" s="138"/>
      <c r="U131" s="138"/>
    </row>
    <row r="132" spans="1:21" outlineLevel="2">
      <c r="A132" s="131" t="s">
        <v>1768</v>
      </c>
      <c r="B132" s="9" t="s">
        <v>1784</v>
      </c>
      <c r="D132" s="9" t="s">
        <v>427</v>
      </c>
      <c r="E132" s="9"/>
      <c r="F132" s="9"/>
      <c r="G132" s="9"/>
      <c r="H132" s="9">
        <f t="shared" si="11"/>
        <v>1</v>
      </c>
      <c r="J132" s="56" t="s">
        <v>149</v>
      </c>
      <c r="K132" s="139" t="str">
        <f t="shared" si="9"/>
        <v>e939</v>
      </c>
      <c r="L132" s="18" t="str">
        <f t="shared" si="10"/>
        <v>Crédit [37]</v>
      </c>
      <c r="M132" s="138"/>
      <c r="N132" s="138" t="s">
        <v>192</v>
      </c>
      <c r="O132" s="141" t="s">
        <v>427</v>
      </c>
      <c r="T132" s="138"/>
    </row>
    <row r="133" spans="1:21" outlineLevel="2">
      <c r="A133" s="130" t="s">
        <v>1769</v>
      </c>
      <c r="B133" s="9" t="s">
        <v>1785</v>
      </c>
      <c r="D133" s="9" t="s">
        <v>427</v>
      </c>
      <c r="E133" s="9"/>
      <c r="F133" s="9"/>
      <c r="G133" s="9"/>
      <c r="H133" s="9">
        <f t="shared" si="11"/>
        <v>1</v>
      </c>
      <c r="J133" s="56" t="s">
        <v>150</v>
      </c>
      <c r="K133" s="139" t="str">
        <f t="shared" si="9"/>
        <v>e923</v>
      </c>
      <c r="L133" s="18" t="str">
        <f t="shared" si="10"/>
        <v>Caution [38]</v>
      </c>
      <c r="M133" s="138"/>
      <c r="N133" s="138" t="s">
        <v>192</v>
      </c>
      <c r="O133" s="141" t="s">
        <v>427</v>
      </c>
      <c r="T133" s="138"/>
    </row>
    <row r="134" spans="1:21" outlineLevel="2">
      <c r="A134" s="130" t="s">
        <v>1770</v>
      </c>
      <c r="B134" s="9" t="s">
        <v>1786</v>
      </c>
      <c r="D134" s="9" t="s">
        <v>427</v>
      </c>
      <c r="E134" s="9"/>
      <c r="F134" s="9"/>
      <c r="G134" s="9"/>
      <c r="H134" s="9">
        <f t="shared" si="11"/>
        <v>1</v>
      </c>
      <c r="J134" s="43" t="s">
        <v>626</v>
      </c>
      <c r="K134" s="1"/>
      <c r="L134" s="18"/>
      <c r="O134" s="9" t="s">
        <v>427</v>
      </c>
      <c r="Q134" s="138" t="s">
        <v>248</v>
      </c>
      <c r="R134" s="138" t="s">
        <v>2779</v>
      </c>
      <c r="S134" s="138"/>
      <c r="T134" s="138"/>
    </row>
    <row r="135" spans="1:21" outlineLevel="2">
      <c r="A135" s="130" t="s">
        <v>1771</v>
      </c>
      <c r="B135" s="9" t="s">
        <v>1787</v>
      </c>
      <c r="D135" s="9" t="s">
        <v>427</v>
      </c>
      <c r="E135" s="9"/>
      <c r="F135" s="9"/>
      <c r="G135" s="9"/>
      <c r="H135" s="9">
        <f t="shared" si="11"/>
        <v>1</v>
      </c>
      <c r="J135" s="53" t="s">
        <v>244</v>
      </c>
      <c r="K135" s="1" t="str">
        <f t="shared" ref="K135:K154" si="12">VLOOKUP(J135,$A$1:$I$311,2,FALSE)</f>
        <v>x0</v>
      </c>
      <c r="L135" s="18" t="str">
        <f t="shared" ref="L135:L154" si="13">J135</f>
        <v>Total/NA</v>
      </c>
      <c r="M135" s="9" t="s">
        <v>190</v>
      </c>
      <c r="N135" s="9"/>
      <c r="O135" s="9" t="s">
        <v>243</v>
      </c>
      <c r="T135" s="138"/>
    </row>
    <row r="136" spans="1:21" outlineLevel="2">
      <c r="A136" s="130" t="s">
        <v>1772</v>
      </c>
      <c r="B136" s="9" t="s">
        <v>1788</v>
      </c>
      <c r="D136" s="9" t="s">
        <v>427</v>
      </c>
      <c r="E136" s="9"/>
      <c r="F136" s="9"/>
      <c r="G136" s="9"/>
      <c r="H136" s="9">
        <f t="shared" si="11"/>
        <v>1</v>
      </c>
      <c r="J136" s="47" t="s">
        <v>547</v>
      </c>
      <c r="K136" s="1" t="str">
        <f t="shared" si="12"/>
        <v>x91</v>
      </c>
      <c r="L136" s="18" t="str">
        <f t="shared" si="13"/>
        <v>Épargne hors UC</v>
      </c>
      <c r="M136" t="s">
        <v>190</v>
      </c>
      <c r="N136" t="s">
        <v>192</v>
      </c>
      <c r="O136" s="9" t="s">
        <v>243</v>
      </c>
      <c r="T136" s="138"/>
    </row>
    <row r="137" spans="1:21" outlineLevel="2">
      <c r="A137" s="130" t="s">
        <v>1773</v>
      </c>
      <c r="B137" s="9" t="s">
        <v>1789</v>
      </c>
      <c r="D137" s="9" t="s">
        <v>427</v>
      </c>
      <c r="E137" s="9"/>
      <c r="F137" s="9"/>
      <c r="G137" s="9"/>
      <c r="H137" s="9">
        <f t="shared" si="11"/>
        <v>1</v>
      </c>
      <c r="J137" s="22" t="s">
        <v>188</v>
      </c>
      <c r="K137" s="1" t="str">
        <f t="shared" si="12"/>
        <v>e961</v>
      </c>
      <c r="L137" s="18" t="str">
        <f t="shared" si="13"/>
        <v>Garanties en cas de vie et capitalisation [hors contrats en UC]</v>
      </c>
      <c r="M137" t="s">
        <v>190</v>
      </c>
      <c r="N137" t="s">
        <v>192</v>
      </c>
      <c r="O137" s="9" t="s">
        <v>427</v>
      </c>
    </row>
    <row r="138" spans="1:21" outlineLevel="2">
      <c r="A138" s="130" t="s">
        <v>1774</v>
      </c>
      <c r="B138" s="9" t="s">
        <v>1790</v>
      </c>
      <c r="D138" s="9" t="s">
        <v>427</v>
      </c>
      <c r="E138" s="9"/>
      <c r="F138" s="9"/>
      <c r="G138" s="9"/>
      <c r="H138" s="9">
        <f t="shared" si="11"/>
        <v>1</v>
      </c>
      <c r="J138" s="56" t="s">
        <v>125</v>
      </c>
      <c r="K138" s="1" t="str">
        <f t="shared" si="12"/>
        <v>e932</v>
      </c>
      <c r="L138" s="18" t="str">
        <f t="shared" si="13"/>
        <v>Contrats de capitalisation à prime unique (ou versements libres) [1]</v>
      </c>
      <c r="N138" t="s">
        <v>192</v>
      </c>
      <c r="O138" s="9" t="s">
        <v>427</v>
      </c>
    </row>
    <row r="139" spans="1:21" outlineLevel="2">
      <c r="A139" s="130" t="s">
        <v>1775</v>
      </c>
      <c r="B139" s="9" t="s">
        <v>1791</v>
      </c>
      <c r="D139" s="9" t="s">
        <v>427</v>
      </c>
      <c r="E139" s="9"/>
      <c r="F139" s="9"/>
      <c r="G139" s="9"/>
      <c r="H139" s="9">
        <f t="shared" si="11"/>
        <v>1</v>
      </c>
      <c r="J139" s="56" t="s">
        <v>126</v>
      </c>
      <c r="K139" s="1" t="str">
        <f t="shared" si="12"/>
        <v>e933</v>
      </c>
      <c r="L139" s="18" t="str">
        <f t="shared" si="13"/>
        <v>Contrats de capitalisation à primes périodiques [2]</v>
      </c>
      <c r="N139" t="s">
        <v>192</v>
      </c>
      <c r="O139" s="9" t="s">
        <v>427</v>
      </c>
      <c r="P139" s="138"/>
      <c r="S139" s="138"/>
    </row>
    <row r="140" spans="1:21" outlineLevel="2">
      <c r="A140" s="130" t="s">
        <v>1776</v>
      </c>
      <c r="B140" s="9" t="s">
        <v>1792</v>
      </c>
      <c r="D140" s="9" t="s">
        <v>427</v>
      </c>
      <c r="E140" s="9"/>
      <c r="F140" s="9"/>
      <c r="G140" s="9"/>
      <c r="H140" s="9">
        <f t="shared" si="11"/>
        <v>1</v>
      </c>
      <c r="J140" s="56" t="s">
        <v>128</v>
      </c>
      <c r="K140" s="1" t="str">
        <f t="shared" si="12"/>
        <v>e911</v>
      </c>
      <c r="L140" s="18" t="str">
        <f t="shared" si="13"/>
        <v>Autres contrats individuels d'assurance vie à prime unique (ou versements libres) (y compris groupes ouverts) [4]</v>
      </c>
      <c r="N140" t="s">
        <v>192</v>
      </c>
      <c r="O140" s="9" t="s">
        <v>427</v>
      </c>
      <c r="P140" s="138"/>
      <c r="Q140" s="138"/>
      <c r="R140" s="138"/>
      <c r="S140" s="138"/>
    </row>
    <row r="141" spans="1:21" outlineLevel="2">
      <c r="A141" s="130" t="s">
        <v>1777</v>
      </c>
      <c r="B141" s="9" t="s">
        <v>1793</v>
      </c>
      <c r="D141" s="9" t="s">
        <v>427</v>
      </c>
      <c r="E141" s="9"/>
      <c r="F141" s="9"/>
      <c r="G141" s="9"/>
      <c r="H141" s="9">
        <f t="shared" si="11"/>
        <v>1</v>
      </c>
      <c r="J141" s="56" t="s">
        <v>129</v>
      </c>
      <c r="K141" s="1" t="str">
        <f t="shared" si="12"/>
        <v>e912</v>
      </c>
      <c r="L141" s="18" t="str">
        <f t="shared" si="13"/>
        <v>Autres contrats individuels d'assurance vie à primes périodiques (y compris groupes ouverts) [5]</v>
      </c>
      <c r="N141" t="s">
        <v>192</v>
      </c>
      <c r="O141" s="9" t="s">
        <v>427</v>
      </c>
      <c r="P141" s="138"/>
      <c r="Q141" s="138"/>
      <c r="R141" s="138"/>
      <c r="S141" s="138"/>
    </row>
    <row r="142" spans="1:21" outlineLevel="2">
      <c r="A142" s="130" t="s">
        <v>1778</v>
      </c>
      <c r="B142" s="9" t="s">
        <v>1794</v>
      </c>
      <c r="D142" s="9" t="s">
        <v>427</v>
      </c>
      <c r="E142" s="9"/>
      <c r="F142" s="9"/>
      <c r="G142" s="9"/>
      <c r="H142" s="9">
        <f t="shared" si="11"/>
        <v>1</v>
      </c>
      <c r="J142" s="56" t="s">
        <v>131</v>
      </c>
      <c r="K142" s="1" t="str">
        <f t="shared" si="12"/>
        <v>e927</v>
      </c>
      <c r="L142" s="18" t="str">
        <f t="shared" si="13"/>
        <v>Contrats collectifs d'assurance en cas de vie [7]</v>
      </c>
      <c r="N142" t="s">
        <v>192</v>
      </c>
      <c r="O142" s="9" t="s">
        <v>427</v>
      </c>
      <c r="P142" s="138"/>
      <c r="Q142" s="138"/>
      <c r="R142" s="138"/>
      <c r="S142" s="138"/>
    </row>
    <row r="143" spans="1:21" outlineLevel="2">
      <c r="A143" s="130" t="s">
        <v>1779</v>
      </c>
      <c r="B143" s="9" t="s">
        <v>1795</v>
      </c>
      <c r="D143" s="9" t="s">
        <v>427</v>
      </c>
      <c r="E143" s="9"/>
      <c r="F143" s="9"/>
      <c r="G143" s="9"/>
      <c r="H143" s="9">
        <f t="shared" si="11"/>
        <v>1</v>
      </c>
      <c r="J143" s="22" t="s">
        <v>187</v>
      </c>
      <c r="K143" s="1" t="str">
        <f t="shared" si="12"/>
        <v>e959</v>
      </c>
      <c r="L143" s="18" t="str">
        <f t="shared" si="13"/>
        <v>Garanties en cas de décès</v>
      </c>
      <c r="M143" t="s">
        <v>190</v>
      </c>
      <c r="N143" t="s">
        <v>192</v>
      </c>
      <c r="O143" s="9" t="s">
        <v>427</v>
      </c>
      <c r="P143" s="138"/>
      <c r="Q143" s="138"/>
      <c r="R143" s="138"/>
      <c r="S143" s="138"/>
    </row>
    <row r="144" spans="1:21" outlineLevel="2">
      <c r="A144" s="130" t="s">
        <v>1780</v>
      </c>
      <c r="B144" s="9" t="s">
        <v>1796</v>
      </c>
      <c r="D144" s="9" t="s">
        <v>427</v>
      </c>
      <c r="E144" s="9"/>
      <c r="F144" s="9"/>
      <c r="G144" s="9"/>
      <c r="H144" s="9">
        <f t="shared" si="11"/>
        <v>1</v>
      </c>
      <c r="J144" s="56" t="s">
        <v>127</v>
      </c>
      <c r="K144" s="1" t="str">
        <f t="shared" si="12"/>
        <v>e936</v>
      </c>
      <c r="L144" s="18" t="str">
        <f t="shared" si="13"/>
        <v>Contrats individuels d'assurance temporaire décès (y compris groupes ouverts) [3]</v>
      </c>
      <c r="N144" t="s">
        <v>192</v>
      </c>
      <c r="O144" s="9" t="s">
        <v>427</v>
      </c>
      <c r="P144" s="138"/>
      <c r="Q144" s="138"/>
      <c r="R144" s="138"/>
      <c r="S144" s="138"/>
    </row>
    <row r="145" spans="1:19" outlineLevel="2">
      <c r="A145" s="130" t="s">
        <v>1781</v>
      </c>
      <c r="B145" s="9" t="s">
        <v>1797</v>
      </c>
      <c r="D145" s="9" t="s">
        <v>427</v>
      </c>
      <c r="E145" s="9"/>
      <c r="F145" s="9"/>
      <c r="G145" s="9"/>
      <c r="H145" s="9">
        <f t="shared" si="11"/>
        <v>1</v>
      </c>
      <c r="J145" s="56" t="s">
        <v>130</v>
      </c>
      <c r="K145" s="1" t="str">
        <f t="shared" si="12"/>
        <v>e926</v>
      </c>
      <c r="L145" s="18" t="str">
        <f t="shared" si="13"/>
        <v>Contrats collectifs d'assurance en cas de décès [6]</v>
      </c>
      <c r="N145" t="s">
        <v>192</v>
      </c>
      <c r="O145" s="9" t="s">
        <v>427</v>
      </c>
      <c r="P145" s="138"/>
      <c r="Q145" s="138"/>
      <c r="R145" s="138"/>
      <c r="S145" s="138"/>
    </row>
    <row r="146" spans="1:19" outlineLevel="2">
      <c r="A146" s="130" t="s">
        <v>1916</v>
      </c>
      <c r="B146" s="9" t="s">
        <v>1798</v>
      </c>
      <c r="D146" s="9" t="s">
        <v>427</v>
      </c>
      <c r="E146" s="9"/>
      <c r="F146" s="9"/>
      <c r="G146" s="9"/>
      <c r="H146" s="9">
        <f t="shared" si="11"/>
        <v>1</v>
      </c>
      <c r="J146" s="47" t="s">
        <v>548</v>
      </c>
      <c r="K146" s="1" t="str">
        <f t="shared" si="12"/>
        <v>e948</v>
      </c>
      <c r="L146" s="18" t="str">
        <f t="shared" si="13"/>
        <v>Épargne en UC</v>
      </c>
      <c r="M146" t="s">
        <v>190</v>
      </c>
      <c r="N146" t="s">
        <v>192</v>
      </c>
      <c r="O146" s="9" t="s">
        <v>427</v>
      </c>
      <c r="P146" s="138"/>
      <c r="Q146" s="138"/>
      <c r="R146" s="138"/>
      <c r="S146" s="138"/>
    </row>
    <row r="147" spans="1:19" outlineLevel="2">
      <c r="A147" s="131" t="s">
        <v>1917</v>
      </c>
      <c r="B147" s="9" t="s">
        <v>1799</v>
      </c>
      <c r="D147" s="9" t="s">
        <v>427</v>
      </c>
      <c r="E147" s="9"/>
      <c r="F147" s="9"/>
      <c r="G147" s="9"/>
      <c r="H147" s="9">
        <f t="shared" si="11"/>
        <v>1</v>
      </c>
      <c r="J147" s="22" t="s">
        <v>189</v>
      </c>
      <c r="K147" s="1" t="str">
        <f t="shared" si="12"/>
        <v>e960</v>
      </c>
      <c r="L147" s="18" t="str">
        <f t="shared" si="13"/>
        <v>Garanties en cas de vie et capitalisation [contrats en UC]</v>
      </c>
      <c r="M147" t="s">
        <v>190</v>
      </c>
      <c r="N147" t="s">
        <v>192</v>
      </c>
      <c r="O147" s="9" t="s">
        <v>427</v>
      </c>
      <c r="P147" s="138"/>
      <c r="Q147" s="138"/>
      <c r="R147" s="138"/>
      <c r="S147" s="138"/>
    </row>
    <row r="148" spans="1:19" outlineLevel="2">
      <c r="A148" s="130" t="s">
        <v>1782</v>
      </c>
      <c r="B148" s="9" t="s">
        <v>1800</v>
      </c>
      <c r="D148" s="9" t="s">
        <v>427</v>
      </c>
      <c r="E148" s="9"/>
      <c r="F148" s="9"/>
      <c r="G148" s="9"/>
      <c r="H148" s="9">
        <f t="shared" si="11"/>
        <v>1</v>
      </c>
      <c r="J148" s="56" t="s">
        <v>132</v>
      </c>
      <c r="K148" s="1" t="str">
        <f t="shared" si="12"/>
        <v>e930</v>
      </c>
      <c r="L148" s="18" t="str">
        <f t="shared" si="13"/>
        <v>Contrats d'assurance vie ou de capitalisation en unités de compte à prime unique (ou versements libres) [8]</v>
      </c>
      <c r="N148" t="s">
        <v>192</v>
      </c>
      <c r="O148" s="9" t="s">
        <v>427</v>
      </c>
      <c r="P148" s="138"/>
      <c r="Q148" s="138"/>
      <c r="R148" s="138"/>
      <c r="S148" s="138"/>
    </row>
    <row r="149" spans="1:19" outlineLevel="3">
      <c r="A149" s="130" t="s">
        <v>1918</v>
      </c>
      <c r="B149" s="9" t="s">
        <v>1801</v>
      </c>
      <c r="D149" s="9" t="s">
        <v>427</v>
      </c>
      <c r="E149" s="9"/>
      <c r="F149" s="9"/>
      <c r="G149" s="9"/>
      <c r="H149" s="9">
        <f t="shared" si="11"/>
        <v>1</v>
      </c>
      <c r="J149" s="56" t="s">
        <v>133</v>
      </c>
      <c r="K149" s="1" t="str">
        <f t="shared" si="12"/>
        <v>e931</v>
      </c>
      <c r="L149" s="18" t="str">
        <f t="shared" si="13"/>
        <v>Contrats d'assurance vie ou de capitalisation en unités de compte à primes périodiques [9]</v>
      </c>
      <c r="N149" t="s">
        <v>192</v>
      </c>
      <c r="O149" s="9" t="s">
        <v>427</v>
      </c>
      <c r="P149" s="138"/>
      <c r="Q149" s="138"/>
      <c r="R149" s="138"/>
      <c r="S149" s="138"/>
    </row>
    <row r="150" spans="1:19" outlineLevel="3">
      <c r="A150" s="130" t="s">
        <v>1919</v>
      </c>
      <c r="B150" s="9" t="s">
        <v>1802</v>
      </c>
      <c r="D150" s="9" t="s">
        <v>427</v>
      </c>
      <c r="E150" s="9"/>
      <c r="F150" s="9"/>
      <c r="G150" s="9"/>
      <c r="H150" s="9">
        <f t="shared" si="11"/>
        <v>1</v>
      </c>
      <c r="J150" s="47" t="s">
        <v>185</v>
      </c>
      <c r="K150" s="1" t="str">
        <f t="shared" si="12"/>
        <v>e983</v>
      </c>
      <c r="L150" s="18" t="str">
        <f t="shared" si="13"/>
        <v>Retraite</v>
      </c>
      <c r="M150" t="s">
        <v>190</v>
      </c>
      <c r="N150" t="s">
        <v>192</v>
      </c>
      <c r="O150" s="9" t="s">
        <v>427</v>
      </c>
      <c r="P150" s="138"/>
      <c r="Q150" s="138"/>
      <c r="R150" s="138"/>
      <c r="S150" s="138"/>
    </row>
    <row r="151" spans="1:19" outlineLevel="2">
      <c r="A151" s="55" t="s">
        <v>1855</v>
      </c>
      <c r="B151" s="9" t="s">
        <v>1803</v>
      </c>
      <c r="D151" s="9" t="s">
        <v>427</v>
      </c>
      <c r="E151" s="9"/>
      <c r="F151" s="9"/>
      <c r="G151" s="9"/>
      <c r="H151" s="9">
        <f t="shared" si="11"/>
        <v>1</v>
      </c>
      <c r="J151" s="22" t="s">
        <v>134</v>
      </c>
      <c r="K151" s="1" t="str">
        <f t="shared" si="12"/>
        <v>e929</v>
      </c>
      <c r="L151" s="18" t="str">
        <f t="shared" si="13"/>
        <v>Contrats collectifs relevant de l'article L. 441-1 mais ne relevant pas des articles L. 143-1 et L. 144-2 [10]</v>
      </c>
      <c r="N151" t="s">
        <v>192</v>
      </c>
      <c r="O151" s="9" t="s">
        <v>427</v>
      </c>
      <c r="P151" s="138"/>
      <c r="Q151" s="138"/>
      <c r="R151" s="138"/>
      <c r="S151" s="138"/>
    </row>
    <row r="152" spans="1:19" outlineLevel="2">
      <c r="A152" s="55" t="s">
        <v>1856</v>
      </c>
      <c r="B152" s="9" t="s">
        <v>1804</v>
      </c>
      <c r="D152" s="9" t="s">
        <v>427</v>
      </c>
      <c r="E152" s="9"/>
      <c r="F152" s="9"/>
      <c r="G152" s="9"/>
      <c r="H152" s="9">
        <f t="shared" si="11"/>
        <v>1</v>
      </c>
      <c r="J152" s="80" t="s">
        <v>388</v>
      </c>
      <c r="K152" s="1" t="str">
        <f t="shared" si="12"/>
        <v>e938</v>
      </c>
      <c r="L152" s="18" t="str">
        <f t="shared" si="13"/>
        <v>Contrats relevant de l'article L. 144-2 mais ne relevant pas de l'article L. 143-1 (PERP) [11]</v>
      </c>
      <c r="N152" t="s">
        <v>192</v>
      </c>
      <c r="O152" s="9" t="s">
        <v>427</v>
      </c>
      <c r="P152" s="138"/>
      <c r="Q152" s="138"/>
      <c r="R152" s="138"/>
      <c r="S152" s="138"/>
    </row>
    <row r="153" spans="1:19" outlineLevel="2">
      <c r="A153" s="55" t="s">
        <v>1857</v>
      </c>
      <c r="B153" s="9" t="s">
        <v>1805</v>
      </c>
      <c r="D153" s="9" t="s">
        <v>427</v>
      </c>
      <c r="E153" s="9"/>
      <c r="F153" s="9"/>
      <c r="G153" s="9"/>
      <c r="H153" s="9">
        <f t="shared" si="11"/>
        <v>1</v>
      </c>
      <c r="J153" s="80" t="s">
        <v>135</v>
      </c>
      <c r="K153" s="1" t="str">
        <f t="shared" si="12"/>
        <v>e934</v>
      </c>
      <c r="L153" s="18" t="str">
        <f t="shared" si="13"/>
        <v>Contrats de retraite professionnelle supplémentaire régis par l'article L. 143-1 [12]</v>
      </c>
      <c r="N153" t="s">
        <v>192</v>
      </c>
      <c r="O153" s="9" t="s">
        <v>427</v>
      </c>
      <c r="P153" s="138"/>
      <c r="Q153" s="138"/>
      <c r="R153" s="138"/>
      <c r="S153" s="138"/>
    </row>
    <row r="154" spans="1:19" outlineLevel="2">
      <c r="A154" t="s">
        <v>1871</v>
      </c>
      <c r="B154" s="9" t="s">
        <v>1806</v>
      </c>
      <c r="D154" s="9" t="s">
        <v>427</v>
      </c>
      <c r="E154" s="9"/>
      <c r="F154" s="9"/>
      <c r="G154" s="9"/>
      <c r="H154" s="9">
        <f t="shared" si="11"/>
        <v>1</v>
      </c>
      <c r="J154" s="80" t="s">
        <v>387</v>
      </c>
      <c r="K154" s="1" t="str">
        <f t="shared" si="12"/>
        <v>e975</v>
      </c>
      <c r="L154" s="18" t="str">
        <f t="shared" si="13"/>
        <v>Opérations relevant de l'article L. 134-1 mais ne relevant pas des articles L. 143-1 et L. 144-2 (Eurocroissance) [13]</v>
      </c>
      <c r="N154" t="s">
        <v>192</v>
      </c>
      <c r="O154" s="9" t="s">
        <v>427</v>
      </c>
      <c r="P154" s="138"/>
      <c r="Q154" s="138"/>
      <c r="R154" s="138"/>
      <c r="S154" s="138"/>
    </row>
    <row r="155" spans="1:19" outlineLevel="2">
      <c r="A155" t="s">
        <v>2037</v>
      </c>
      <c r="B155" s="141" t="s">
        <v>2038</v>
      </c>
      <c r="D155" s="141" t="s">
        <v>427</v>
      </c>
      <c r="H155" s="141">
        <f t="shared" si="11"/>
        <v>3</v>
      </c>
      <c r="J155" s="43" t="s">
        <v>2572</v>
      </c>
      <c r="K155" s="139"/>
      <c r="L155" s="18"/>
      <c r="M155" s="138"/>
      <c r="N155" s="138"/>
      <c r="O155" s="141" t="s">
        <v>427</v>
      </c>
      <c r="P155" s="138"/>
      <c r="Q155" s="138" t="s">
        <v>248</v>
      </c>
      <c r="R155" s="138" t="s">
        <v>2779</v>
      </c>
      <c r="S155" s="138"/>
    </row>
    <row r="156" spans="1:19" outlineLevel="2">
      <c r="A156" t="s">
        <v>2039</v>
      </c>
      <c r="B156" s="141" t="s">
        <v>2040</v>
      </c>
      <c r="D156" s="141" t="s">
        <v>427</v>
      </c>
      <c r="H156" s="141">
        <f t="shared" si="11"/>
        <v>2</v>
      </c>
      <c r="J156" s="53" t="s">
        <v>244</v>
      </c>
      <c r="K156" s="139" t="str">
        <f t="shared" ref="K156:K176" si="14">VLOOKUP(J156,$A$1:$I$311,2,FALSE)</f>
        <v>x0</v>
      </c>
      <c r="L156" s="18" t="str">
        <f t="shared" ref="L156:L176" si="15">J156</f>
        <v>Total/NA</v>
      </c>
      <c r="M156" s="141" t="s">
        <v>190</v>
      </c>
      <c r="N156" s="141"/>
      <c r="O156" s="141" t="s">
        <v>243</v>
      </c>
      <c r="P156" s="138"/>
    </row>
    <row r="157" spans="1:19" outlineLevel="2">
      <c r="A157" t="s">
        <v>2041</v>
      </c>
      <c r="B157" s="141" t="s">
        <v>2042</v>
      </c>
      <c r="D157" s="141" t="s">
        <v>427</v>
      </c>
      <c r="E157" s="9"/>
      <c r="F157" s="9"/>
      <c r="G157" s="9"/>
      <c r="H157" s="141">
        <f t="shared" si="11"/>
        <v>2</v>
      </c>
      <c r="J157" s="47" t="s">
        <v>547</v>
      </c>
      <c r="K157" s="139" t="str">
        <f t="shared" si="14"/>
        <v>x91</v>
      </c>
      <c r="L157" s="18" t="str">
        <f t="shared" si="15"/>
        <v>Épargne hors UC</v>
      </c>
      <c r="M157" s="138" t="s">
        <v>190</v>
      </c>
      <c r="N157" s="138" t="s">
        <v>192</v>
      </c>
      <c r="O157" s="141" t="s">
        <v>243</v>
      </c>
      <c r="P157" s="138"/>
      <c r="Q157" s="138"/>
      <c r="R157" s="138"/>
    </row>
    <row r="158" spans="1:19" outlineLevel="2">
      <c r="A158" t="s">
        <v>2043</v>
      </c>
      <c r="B158" s="141" t="s">
        <v>2044</v>
      </c>
      <c r="D158" s="141" t="s">
        <v>427</v>
      </c>
      <c r="E158" s="9"/>
      <c r="F158" s="9"/>
      <c r="G158" s="9"/>
      <c r="H158" s="141">
        <f t="shared" si="11"/>
        <v>2</v>
      </c>
      <c r="J158" s="22" t="s">
        <v>188</v>
      </c>
      <c r="K158" s="139" t="str">
        <f t="shared" si="14"/>
        <v>e961</v>
      </c>
      <c r="L158" s="18" t="str">
        <f t="shared" si="15"/>
        <v>Garanties en cas de vie et capitalisation [hors contrats en UC]</v>
      </c>
      <c r="M158" s="138" t="s">
        <v>190</v>
      </c>
      <c r="N158" s="138" t="s">
        <v>192</v>
      </c>
      <c r="O158" s="141" t="s">
        <v>427</v>
      </c>
      <c r="P158" s="138"/>
      <c r="Q158" s="138"/>
      <c r="R158" s="138"/>
    </row>
    <row r="159" spans="1:19">
      <c r="A159" t="s">
        <v>2045</v>
      </c>
      <c r="B159" s="141" t="s">
        <v>2046</v>
      </c>
      <c r="D159" s="141" t="s">
        <v>427</v>
      </c>
      <c r="E159" s="9"/>
      <c r="F159" s="9"/>
      <c r="G159" s="9"/>
      <c r="H159" s="141">
        <f t="shared" si="11"/>
        <v>2</v>
      </c>
      <c r="J159" s="56" t="s">
        <v>125</v>
      </c>
      <c r="K159" s="139" t="str">
        <f t="shared" si="14"/>
        <v>e932</v>
      </c>
      <c r="L159" s="18" t="str">
        <f t="shared" si="15"/>
        <v>Contrats de capitalisation à prime unique (ou versements libres) [1]</v>
      </c>
      <c r="M159" s="138"/>
      <c r="N159" s="138" t="s">
        <v>192</v>
      </c>
      <c r="O159" s="141" t="s">
        <v>427</v>
      </c>
      <c r="P159" s="138"/>
      <c r="Q159" s="138"/>
      <c r="R159" s="138"/>
    </row>
    <row r="160" spans="1:19" outlineLevel="1">
      <c r="A160" t="s">
        <v>2047</v>
      </c>
      <c r="B160" s="141" t="s">
        <v>2048</v>
      </c>
      <c r="D160" s="141" t="s">
        <v>427</v>
      </c>
      <c r="E160" s="9"/>
      <c r="F160" s="9"/>
      <c r="G160" s="9"/>
      <c r="H160" s="141">
        <f t="shared" si="11"/>
        <v>2</v>
      </c>
      <c r="J160" s="56" t="s">
        <v>126</v>
      </c>
      <c r="K160" s="139" t="str">
        <f t="shared" si="14"/>
        <v>e933</v>
      </c>
      <c r="L160" s="18" t="str">
        <f t="shared" si="15"/>
        <v>Contrats de capitalisation à primes périodiques [2]</v>
      </c>
      <c r="M160" s="138"/>
      <c r="N160" s="138" t="s">
        <v>192</v>
      </c>
      <c r="O160" s="141" t="s">
        <v>427</v>
      </c>
      <c r="P160" s="138"/>
      <c r="Q160" s="138"/>
      <c r="R160" s="138"/>
    </row>
    <row r="161" spans="1:27" outlineLevel="2">
      <c r="A161" t="s">
        <v>2049</v>
      </c>
      <c r="B161" s="141" t="s">
        <v>2050</v>
      </c>
      <c r="D161" s="141" t="s">
        <v>427</v>
      </c>
      <c r="E161" s="9"/>
      <c r="F161" s="9"/>
      <c r="G161" s="9"/>
      <c r="H161" s="141">
        <f t="shared" si="11"/>
        <v>2</v>
      </c>
      <c r="J161" s="56" t="s">
        <v>128</v>
      </c>
      <c r="K161" s="139" t="str">
        <f t="shared" si="14"/>
        <v>e911</v>
      </c>
      <c r="L161" s="18" t="str">
        <f t="shared" si="15"/>
        <v>Autres contrats individuels d'assurance vie à prime unique (ou versements libres) (y compris groupes ouverts) [4]</v>
      </c>
      <c r="M161" s="138"/>
      <c r="N161" s="138" t="s">
        <v>192</v>
      </c>
      <c r="O161" s="141" t="s">
        <v>427</v>
      </c>
      <c r="P161" s="138"/>
      <c r="Q161" s="138"/>
      <c r="R161" s="138"/>
    </row>
    <row r="162" spans="1:27" outlineLevel="2">
      <c r="A162" t="s">
        <v>2051</v>
      </c>
      <c r="B162" s="141" t="s">
        <v>2052</v>
      </c>
      <c r="D162" s="141" t="s">
        <v>427</v>
      </c>
      <c r="E162" s="9"/>
      <c r="F162" s="9"/>
      <c r="G162" s="9"/>
      <c r="H162" s="141">
        <f t="shared" si="11"/>
        <v>2</v>
      </c>
      <c r="J162" s="56" t="s">
        <v>129</v>
      </c>
      <c r="K162" s="139" t="str">
        <f t="shared" si="14"/>
        <v>e912</v>
      </c>
      <c r="L162" s="18" t="str">
        <f t="shared" si="15"/>
        <v>Autres contrats individuels d'assurance vie à primes périodiques (y compris groupes ouverts) [5]</v>
      </c>
      <c r="M162" s="138"/>
      <c r="N162" s="138" t="s">
        <v>192</v>
      </c>
      <c r="O162" s="141" t="s">
        <v>427</v>
      </c>
      <c r="P162" s="138"/>
      <c r="Q162" s="138"/>
      <c r="R162" s="138"/>
    </row>
    <row r="163" spans="1:27" outlineLevel="3">
      <c r="A163" t="s">
        <v>2053</v>
      </c>
      <c r="B163" s="141" t="s">
        <v>2054</v>
      </c>
      <c r="D163" s="141" t="s">
        <v>427</v>
      </c>
      <c r="H163" s="141">
        <f t="shared" si="11"/>
        <v>2</v>
      </c>
      <c r="J163" s="56" t="s">
        <v>131</v>
      </c>
      <c r="K163" s="139" t="str">
        <f t="shared" si="14"/>
        <v>e927</v>
      </c>
      <c r="L163" s="18" t="str">
        <f t="shared" si="15"/>
        <v>Contrats collectifs d'assurance en cas de vie [7]</v>
      </c>
      <c r="M163" s="138"/>
      <c r="N163" s="138" t="s">
        <v>192</v>
      </c>
      <c r="O163" s="141" t="s">
        <v>427</v>
      </c>
      <c r="P163" s="138"/>
      <c r="Q163" s="138"/>
      <c r="R163" s="138"/>
    </row>
    <row r="164" spans="1:27" outlineLevel="4">
      <c r="A164" t="s">
        <v>2055</v>
      </c>
      <c r="B164" s="141" t="s">
        <v>2056</v>
      </c>
      <c r="D164" s="141" t="s">
        <v>427</v>
      </c>
      <c r="H164" s="141">
        <f t="shared" si="11"/>
        <v>2</v>
      </c>
      <c r="J164" s="56" t="s">
        <v>2570</v>
      </c>
      <c r="K164" s="139" t="str">
        <f t="shared" si="14"/>
        <v>e1274</v>
      </c>
      <c r="L164" s="18" t="str">
        <f>J164</f>
        <v>Contrats de retraite professionnelle supplémentaire régis par l'article L. 143-1 ne relevant pas des 12, 14 ou 15 [16]</v>
      </c>
      <c r="M164" s="138"/>
      <c r="N164" s="138" t="s">
        <v>192</v>
      </c>
      <c r="O164" s="141" t="s">
        <v>427</v>
      </c>
      <c r="P164" s="138"/>
      <c r="Q164" s="138"/>
      <c r="R164" s="138"/>
    </row>
    <row r="165" spans="1:27" outlineLevel="4">
      <c r="A165" t="s">
        <v>2057</v>
      </c>
      <c r="B165" s="141" t="s">
        <v>2058</v>
      </c>
      <c r="D165" s="141" t="s">
        <v>427</v>
      </c>
      <c r="H165" s="141">
        <f t="shared" si="11"/>
        <v>2</v>
      </c>
      <c r="J165" s="22" t="s">
        <v>187</v>
      </c>
      <c r="K165" s="139" t="str">
        <f t="shared" si="14"/>
        <v>e959</v>
      </c>
      <c r="L165" s="18" t="str">
        <f t="shared" si="15"/>
        <v>Garanties en cas de décès</v>
      </c>
      <c r="M165" s="138" t="s">
        <v>190</v>
      </c>
      <c r="N165" s="138" t="s">
        <v>192</v>
      </c>
      <c r="O165" s="141" t="s">
        <v>427</v>
      </c>
      <c r="P165" s="138"/>
      <c r="Q165" s="138"/>
      <c r="R165" s="138"/>
    </row>
    <row r="166" spans="1:27" outlineLevel="3">
      <c r="A166" t="s">
        <v>2351</v>
      </c>
      <c r="B166" s="141" t="s">
        <v>2059</v>
      </c>
      <c r="D166" s="141" t="s">
        <v>427</v>
      </c>
      <c r="H166" s="141">
        <f t="shared" si="11"/>
        <v>2</v>
      </c>
      <c r="J166" s="56" t="s">
        <v>127</v>
      </c>
      <c r="K166" s="139" t="str">
        <f t="shared" si="14"/>
        <v>e936</v>
      </c>
      <c r="L166" s="18" t="str">
        <f t="shared" si="15"/>
        <v>Contrats individuels d'assurance temporaire décès (y compris groupes ouverts) [3]</v>
      </c>
      <c r="M166" s="138"/>
      <c r="N166" s="138" t="s">
        <v>192</v>
      </c>
      <c r="O166" s="141" t="s">
        <v>427</v>
      </c>
      <c r="P166" s="138"/>
      <c r="Q166" s="138"/>
      <c r="R166" s="138"/>
    </row>
    <row r="167" spans="1:27" outlineLevel="4">
      <c r="A167" t="s">
        <v>2060</v>
      </c>
      <c r="B167" s="141" t="s">
        <v>2061</v>
      </c>
      <c r="D167" s="141" t="s">
        <v>427</v>
      </c>
      <c r="H167" s="141">
        <f t="shared" si="11"/>
        <v>2</v>
      </c>
      <c r="J167" s="56" t="s">
        <v>130</v>
      </c>
      <c r="K167" s="139" t="str">
        <f t="shared" si="14"/>
        <v>e926</v>
      </c>
      <c r="L167" s="18" t="str">
        <f t="shared" si="15"/>
        <v>Contrats collectifs d'assurance en cas de décès [6]</v>
      </c>
      <c r="M167" s="138"/>
      <c r="N167" s="138" t="s">
        <v>192</v>
      </c>
      <c r="O167" s="141" t="s">
        <v>427</v>
      </c>
      <c r="P167" s="138"/>
      <c r="Q167" s="138"/>
      <c r="R167" s="138"/>
    </row>
    <row r="168" spans="1:27" outlineLevel="4">
      <c r="A168" t="s">
        <v>2062</v>
      </c>
      <c r="B168" s="141" t="s">
        <v>2063</v>
      </c>
      <c r="D168" s="141" t="s">
        <v>427</v>
      </c>
      <c r="H168" s="141">
        <f t="shared" si="11"/>
        <v>2</v>
      </c>
      <c r="J168" s="47" t="s">
        <v>548</v>
      </c>
      <c r="K168" s="139" t="str">
        <f t="shared" si="14"/>
        <v>e948</v>
      </c>
      <c r="L168" s="18" t="str">
        <f t="shared" si="15"/>
        <v>Épargne en UC</v>
      </c>
      <c r="M168" s="138" t="s">
        <v>190</v>
      </c>
      <c r="N168" s="138" t="s">
        <v>192</v>
      </c>
      <c r="O168" s="141" t="s">
        <v>427</v>
      </c>
      <c r="P168" s="138"/>
      <c r="Q168" s="138"/>
      <c r="R168" s="138"/>
    </row>
    <row r="169" spans="1:27">
      <c r="A169" t="s">
        <v>2064</v>
      </c>
      <c r="B169" s="141" t="s">
        <v>2065</v>
      </c>
      <c r="D169" s="141" t="s">
        <v>427</v>
      </c>
      <c r="H169" s="141">
        <f t="shared" si="11"/>
        <v>2</v>
      </c>
      <c r="J169" s="22" t="s">
        <v>189</v>
      </c>
      <c r="K169" s="139" t="str">
        <f t="shared" si="14"/>
        <v>e960</v>
      </c>
      <c r="L169" s="18" t="str">
        <f t="shared" si="15"/>
        <v>Garanties en cas de vie et capitalisation [contrats en UC]</v>
      </c>
      <c r="M169" s="138" t="s">
        <v>190</v>
      </c>
      <c r="N169" s="138" t="s">
        <v>192</v>
      </c>
      <c r="O169" s="141" t="s">
        <v>427</v>
      </c>
      <c r="P169" s="138"/>
      <c r="Q169" s="138"/>
      <c r="R169" s="138"/>
    </row>
    <row r="170" spans="1:27" outlineLevel="1">
      <c r="A170" t="s">
        <v>2066</v>
      </c>
      <c r="B170" s="141" t="s">
        <v>2067</v>
      </c>
      <c r="D170" s="141" t="s">
        <v>427</v>
      </c>
      <c r="H170" s="141">
        <f t="shared" si="11"/>
        <v>2</v>
      </c>
      <c r="J170" s="56" t="s">
        <v>132</v>
      </c>
      <c r="K170" s="139" t="str">
        <f t="shared" si="14"/>
        <v>e930</v>
      </c>
      <c r="L170" s="18" t="str">
        <f t="shared" si="15"/>
        <v>Contrats d'assurance vie ou de capitalisation en unités de compte à prime unique (ou versements libres) [8]</v>
      </c>
      <c r="M170" s="138"/>
      <c r="N170" s="138" t="s">
        <v>192</v>
      </c>
      <c r="O170" s="141" t="s">
        <v>427</v>
      </c>
      <c r="P170" s="138"/>
      <c r="Q170" s="138"/>
      <c r="R170" s="138"/>
    </row>
    <row r="171" spans="1:27" outlineLevel="2">
      <c r="A171" t="s">
        <v>2068</v>
      </c>
      <c r="B171" s="141" t="s">
        <v>2069</v>
      </c>
      <c r="D171" s="141" t="s">
        <v>427</v>
      </c>
      <c r="H171" s="141">
        <f t="shared" si="11"/>
        <v>2</v>
      </c>
      <c r="J171" s="56" t="s">
        <v>133</v>
      </c>
      <c r="K171" s="139" t="str">
        <f t="shared" si="14"/>
        <v>e931</v>
      </c>
      <c r="L171" s="18" t="str">
        <f t="shared" si="15"/>
        <v>Contrats d'assurance vie ou de capitalisation en unités de compte à primes périodiques [9]</v>
      </c>
      <c r="M171" s="138"/>
      <c r="N171" s="138" t="s">
        <v>192</v>
      </c>
      <c r="O171" s="141" t="s">
        <v>427</v>
      </c>
      <c r="P171" s="138"/>
      <c r="Q171" s="138"/>
      <c r="R171" s="138"/>
      <c r="V171" s="138"/>
      <c r="W171" s="138"/>
      <c r="X171" s="138"/>
      <c r="Y171" s="138"/>
      <c r="Z171" s="138"/>
      <c r="AA171" s="138"/>
    </row>
    <row r="172" spans="1:27" outlineLevel="2">
      <c r="A172" t="s">
        <v>2070</v>
      </c>
      <c r="B172" s="141" t="s">
        <v>2071</v>
      </c>
      <c r="D172" s="141" t="s">
        <v>427</v>
      </c>
      <c r="H172" s="141">
        <f t="shared" si="11"/>
        <v>2</v>
      </c>
      <c r="J172" s="47" t="s">
        <v>185</v>
      </c>
      <c r="K172" s="139" t="str">
        <f t="shared" si="14"/>
        <v>e983</v>
      </c>
      <c r="L172" s="18" t="str">
        <f t="shared" si="15"/>
        <v>Retraite</v>
      </c>
      <c r="M172" s="138" t="s">
        <v>190</v>
      </c>
      <c r="N172" s="138" t="s">
        <v>192</v>
      </c>
      <c r="O172" s="141" t="s">
        <v>427</v>
      </c>
      <c r="P172" s="138"/>
      <c r="Q172" s="138"/>
      <c r="R172" s="138"/>
    </row>
    <row r="173" spans="1:27" outlineLevel="2">
      <c r="A173" t="s">
        <v>2072</v>
      </c>
      <c r="B173" s="141" t="s">
        <v>2073</v>
      </c>
      <c r="D173" s="141" t="s">
        <v>427</v>
      </c>
      <c r="H173" s="141">
        <f t="shared" si="11"/>
        <v>2</v>
      </c>
      <c r="J173" s="22" t="s">
        <v>134</v>
      </c>
      <c r="K173" s="139" t="str">
        <f t="shared" si="14"/>
        <v>e929</v>
      </c>
      <c r="L173" s="18" t="str">
        <f t="shared" si="15"/>
        <v>Contrats collectifs relevant de l'article L. 441-1 mais ne relevant pas des articles L. 143-1 et L. 144-2 [10]</v>
      </c>
      <c r="M173" s="138"/>
      <c r="N173" s="138" t="s">
        <v>192</v>
      </c>
      <c r="O173" s="141" t="s">
        <v>427</v>
      </c>
      <c r="P173" s="138"/>
      <c r="Q173" s="138"/>
      <c r="R173" s="138"/>
    </row>
    <row r="174" spans="1:27">
      <c r="A174" t="s">
        <v>2074</v>
      </c>
      <c r="B174" s="141" t="s">
        <v>2075</v>
      </c>
      <c r="D174" s="141" t="s">
        <v>427</v>
      </c>
      <c r="H174" s="141">
        <f t="shared" si="11"/>
        <v>2</v>
      </c>
      <c r="J174" s="80" t="s">
        <v>388</v>
      </c>
      <c r="K174" s="139" t="str">
        <f t="shared" si="14"/>
        <v>e938</v>
      </c>
      <c r="L174" s="18" t="str">
        <f t="shared" si="15"/>
        <v>Contrats relevant de l'article L. 144-2 mais ne relevant pas de l'article L. 143-1 (PERP) [11]</v>
      </c>
      <c r="M174" s="138"/>
      <c r="N174" s="138" t="s">
        <v>192</v>
      </c>
      <c r="O174" s="141" t="s">
        <v>427</v>
      </c>
    </row>
    <row r="175" spans="1:27" outlineLevel="1">
      <c r="A175" t="s">
        <v>2076</v>
      </c>
      <c r="B175" s="141" t="s">
        <v>2077</v>
      </c>
      <c r="D175" s="141" t="s">
        <v>427</v>
      </c>
      <c r="H175" s="141">
        <f t="shared" si="11"/>
        <v>2</v>
      </c>
      <c r="J175" s="80" t="s">
        <v>135</v>
      </c>
      <c r="K175" s="139" t="str">
        <f t="shared" si="14"/>
        <v>e934</v>
      </c>
      <c r="L175" s="18" t="str">
        <f t="shared" si="15"/>
        <v>Contrats de retraite professionnelle supplémentaire régis par l'article L. 143-1 [12]</v>
      </c>
      <c r="M175" s="138"/>
      <c r="N175" s="138" t="s">
        <v>192</v>
      </c>
      <c r="O175" s="141" t="s">
        <v>427</v>
      </c>
    </row>
    <row r="176" spans="1:27" outlineLevel="2">
      <c r="A176" t="s">
        <v>2078</v>
      </c>
      <c r="B176" s="141" t="s">
        <v>2079</v>
      </c>
      <c r="D176" s="141" t="s">
        <v>427</v>
      </c>
      <c r="H176" s="141">
        <f t="shared" si="11"/>
        <v>2</v>
      </c>
      <c r="J176" s="80" t="s">
        <v>387</v>
      </c>
      <c r="K176" s="139" t="str">
        <f t="shared" si="14"/>
        <v>e975</v>
      </c>
      <c r="L176" s="18" t="str">
        <f t="shared" si="15"/>
        <v>Opérations relevant de l'article L. 134-1 mais ne relevant pas des articles L. 143-1 et L. 144-2 (Eurocroissance) [13]</v>
      </c>
      <c r="M176" s="138"/>
      <c r="N176" s="138" t="s">
        <v>192</v>
      </c>
      <c r="O176" s="141" t="s">
        <v>427</v>
      </c>
    </row>
    <row r="177" spans="1:27" outlineLevel="2">
      <c r="A177" t="s">
        <v>2080</v>
      </c>
      <c r="B177" s="141" t="s">
        <v>2081</v>
      </c>
      <c r="D177" s="141" t="s">
        <v>427</v>
      </c>
      <c r="H177" s="141">
        <f t="shared" si="11"/>
        <v>2</v>
      </c>
      <c r="J177" s="205" t="s">
        <v>2780</v>
      </c>
      <c r="K177" s="139"/>
      <c r="L177" s="18"/>
      <c r="M177" s="138"/>
      <c r="N177" s="138"/>
      <c r="O177" s="141" t="s">
        <v>427</v>
      </c>
      <c r="P177" s="138"/>
      <c r="Q177" s="138" t="s">
        <v>248</v>
      </c>
      <c r="R177" s="138" t="s">
        <v>2786</v>
      </c>
      <c r="S177" s="138"/>
    </row>
    <row r="178" spans="1:27">
      <c r="A178" t="s">
        <v>2082</v>
      </c>
      <c r="B178" s="141" t="s">
        <v>2083</v>
      </c>
      <c r="D178" s="141" t="s">
        <v>427</v>
      </c>
      <c r="H178" s="141">
        <f t="shared" si="11"/>
        <v>2</v>
      </c>
      <c r="J178" s="53" t="s">
        <v>244</v>
      </c>
      <c r="K178" s="139" t="str">
        <f t="shared" ref="K178:K199" si="16">VLOOKUP(J178,$A$1:$I$311,2,FALSE)</f>
        <v>x0</v>
      </c>
      <c r="L178" s="18" t="str">
        <f t="shared" ref="L178:L185" si="17">J178</f>
        <v>Total/NA</v>
      </c>
      <c r="M178" s="141" t="s">
        <v>190</v>
      </c>
      <c r="N178" s="141"/>
      <c r="O178" s="141" t="s">
        <v>243</v>
      </c>
      <c r="P178" s="138"/>
      <c r="Q178" s="138"/>
      <c r="R178" s="138"/>
      <c r="S178" s="138"/>
    </row>
    <row r="179" spans="1:27" outlineLevel="1">
      <c r="A179" t="s">
        <v>2084</v>
      </c>
      <c r="B179" s="141" t="s">
        <v>2085</v>
      </c>
      <c r="D179" s="141" t="s">
        <v>427</v>
      </c>
      <c r="H179" s="141">
        <f t="shared" si="11"/>
        <v>2</v>
      </c>
      <c r="J179" s="47" t="s">
        <v>547</v>
      </c>
      <c r="K179" s="139" t="str">
        <f t="shared" si="16"/>
        <v>x91</v>
      </c>
      <c r="L179" s="18" t="str">
        <f t="shared" si="17"/>
        <v>Épargne hors UC</v>
      </c>
      <c r="M179" s="138" t="s">
        <v>190</v>
      </c>
      <c r="N179" s="138" t="s">
        <v>192</v>
      </c>
      <c r="O179" s="141" t="s">
        <v>243</v>
      </c>
      <c r="P179" s="138"/>
      <c r="Q179" s="138"/>
      <c r="R179" s="138"/>
      <c r="S179" s="138"/>
    </row>
    <row r="180" spans="1:27" outlineLevel="2">
      <c r="A180" t="s">
        <v>2086</v>
      </c>
      <c r="B180" s="141" t="s">
        <v>2087</v>
      </c>
      <c r="D180" s="141" t="s">
        <v>427</v>
      </c>
      <c r="H180" s="141">
        <f t="shared" si="11"/>
        <v>2</v>
      </c>
      <c r="J180" s="22" t="s">
        <v>188</v>
      </c>
      <c r="K180" s="139" t="str">
        <f t="shared" si="16"/>
        <v>e961</v>
      </c>
      <c r="L180" s="18" t="str">
        <f t="shared" si="17"/>
        <v>Garanties en cas de vie et capitalisation [hors contrats en UC]</v>
      </c>
      <c r="M180" s="138" t="s">
        <v>190</v>
      </c>
      <c r="N180" s="138" t="s">
        <v>192</v>
      </c>
      <c r="O180" s="141" t="s">
        <v>427</v>
      </c>
      <c r="P180" s="138"/>
      <c r="Q180" s="138"/>
      <c r="R180" s="138"/>
      <c r="S180" s="138"/>
    </row>
    <row r="181" spans="1:27" outlineLevel="2">
      <c r="A181" t="s">
        <v>2088</v>
      </c>
      <c r="B181" s="141" t="s">
        <v>2089</v>
      </c>
      <c r="D181" s="141" t="s">
        <v>427</v>
      </c>
      <c r="H181" s="141">
        <f t="shared" si="11"/>
        <v>2</v>
      </c>
      <c r="J181" s="56" t="s">
        <v>125</v>
      </c>
      <c r="K181" s="139" t="str">
        <f t="shared" si="16"/>
        <v>e932</v>
      </c>
      <c r="L181" s="18" t="str">
        <f t="shared" si="17"/>
        <v>Contrats de capitalisation à prime unique (ou versements libres) [1]</v>
      </c>
      <c r="M181" s="138"/>
      <c r="N181" s="138" t="s">
        <v>192</v>
      </c>
      <c r="O181" s="141" t="s">
        <v>427</v>
      </c>
      <c r="P181" s="138"/>
      <c r="Q181" s="138"/>
      <c r="R181" s="138"/>
      <c r="S181" s="138"/>
    </row>
    <row r="182" spans="1:27">
      <c r="A182" t="s">
        <v>2090</v>
      </c>
      <c r="B182" s="141" t="s">
        <v>2091</v>
      </c>
      <c r="D182" s="141" t="s">
        <v>427</v>
      </c>
      <c r="H182" s="141">
        <f t="shared" si="11"/>
        <v>2</v>
      </c>
      <c r="J182" s="56" t="s">
        <v>126</v>
      </c>
      <c r="K182" s="139" t="str">
        <f t="shared" si="16"/>
        <v>e933</v>
      </c>
      <c r="L182" s="18" t="str">
        <f t="shared" si="17"/>
        <v>Contrats de capitalisation à primes périodiques [2]</v>
      </c>
      <c r="M182" s="138"/>
      <c r="N182" s="138" t="s">
        <v>192</v>
      </c>
      <c r="O182" s="141" t="s">
        <v>427</v>
      </c>
      <c r="P182" s="138"/>
      <c r="Q182" s="138"/>
      <c r="R182" s="138"/>
      <c r="S182" s="138"/>
    </row>
    <row r="183" spans="1:27" outlineLevel="1">
      <c r="A183" t="s">
        <v>2092</v>
      </c>
      <c r="B183" s="141" t="s">
        <v>2093</v>
      </c>
      <c r="D183" s="141" t="s">
        <v>427</v>
      </c>
      <c r="H183" s="141">
        <f t="shared" si="11"/>
        <v>2</v>
      </c>
      <c r="J183" s="56" t="s">
        <v>128</v>
      </c>
      <c r="K183" s="139" t="str">
        <f t="shared" si="16"/>
        <v>e911</v>
      </c>
      <c r="L183" s="18" t="str">
        <f t="shared" si="17"/>
        <v>Autres contrats individuels d'assurance vie à prime unique (ou versements libres) (y compris groupes ouverts) [4]</v>
      </c>
      <c r="M183" s="138"/>
      <c r="N183" s="138" t="s">
        <v>192</v>
      </c>
      <c r="O183" s="141" t="s">
        <v>427</v>
      </c>
      <c r="P183" s="138"/>
      <c r="Q183" s="138"/>
      <c r="R183" s="138"/>
      <c r="S183" s="138"/>
      <c r="V183" s="9"/>
    </row>
    <row r="184" spans="1:27" outlineLevel="2">
      <c r="A184" t="s">
        <v>2094</v>
      </c>
      <c r="B184" s="141" t="s">
        <v>2095</v>
      </c>
      <c r="D184" s="141" t="s">
        <v>427</v>
      </c>
      <c r="H184" s="141">
        <f t="shared" si="11"/>
        <v>2</v>
      </c>
      <c r="J184" s="56" t="s">
        <v>129</v>
      </c>
      <c r="K184" s="139" t="str">
        <f t="shared" si="16"/>
        <v>e912</v>
      </c>
      <c r="L184" s="18" t="str">
        <f t="shared" si="17"/>
        <v>Autres contrats individuels d'assurance vie à primes périodiques (y compris groupes ouverts) [5]</v>
      </c>
      <c r="M184" s="138"/>
      <c r="N184" s="138" t="s">
        <v>192</v>
      </c>
      <c r="O184" s="141" t="s">
        <v>427</v>
      </c>
      <c r="P184" s="138"/>
      <c r="Q184" s="138"/>
      <c r="R184" s="138"/>
      <c r="S184" s="138"/>
      <c r="V184" s="9"/>
    </row>
    <row r="185" spans="1:27" outlineLevel="2">
      <c r="A185" t="s">
        <v>2096</v>
      </c>
      <c r="B185" s="141" t="s">
        <v>2097</v>
      </c>
      <c r="D185" s="141" t="s">
        <v>427</v>
      </c>
      <c r="H185" s="141">
        <f t="shared" si="11"/>
        <v>2</v>
      </c>
      <c r="J185" s="56" t="s">
        <v>131</v>
      </c>
      <c r="K185" s="139" t="str">
        <f t="shared" si="16"/>
        <v>e927</v>
      </c>
      <c r="L185" s="18" t="str">
        <f t="shared" si="17"/>
        <v>Contrats collectifs d'assurance en cas de vie [7]</v>
      </c>
      <c r="M185" s="138"/>
      <c r="N185" s="138" t="s">
        <v>192</v>
      </c>
      <c r="O185" s="141" t="s">
        <v>427</v>
      </c>
      <c r="P185" s="138"/>
      <c r="Q185" s="138"/>
      <c r="R185" s="138"/>
      <c r="S185" s="138"/>
      <c r="V185" s="9"/>
    </row>
    <row r="186" spans="1:27" s="9" customFormat="1" outlineLevel="2">
      <c r="A186" s="9" t="s">
        <v>2098</v>
      </c>
      <c r="B186" s="141" t="s">
        <v>2099</v>
      </c>
      <c r="D186" s="141" t="s">
        <v>427</v>
      </c>
      <c r="H186" s="141">
        <f t="shared" si="11"/>
        <v>2</v>
      </c>
      <c r="J186" s="56" t="s">
        <v>2570</v>
      </c>
      <c r="K186" s="139" t="str">
        <f t="shared" si="16"/>
        <v>e1274</v>
      </c>
      <c r="L186" s="18" t="str">
        <f>J186</f>
        <v>Contrats de retraite professionnelle supplémentaire régis par l'article L. 143-1 ne relevant pas des 12, 14 ou 15 [16]</v>
      </c>
      <c r="M186" s="138"/>
      <c r="N186" s="138" t="s">
        <v>192</v>
      </c>
      <c r="O186" s="141" t="s">
        <v>427</v>
      </c>
      <c r="P186" s="138"/>
      <c r="Q186" s="138"/>
      <c r="R186" s="138"/>
      <c r="S186" s="138"/>
      <c r="T186"/>
      <c r="U186"/>
      <c r="W186"/>
      <c r="X186"/>
      <c r="Y186"/>
      <c r="Z186"/>
      <c r="AA186"/>
    </row>
    <row r="187" spans="1:27" s="9" customFormat="1" outlineLevel="3">
      <c r="A187" s="9" t="s">
        <v>2100</v>
      </c>
      <c r="B187" s="141" t="s">
        <v>2101</v>
      </c>
      <c r="D187" s="141" t="s">
        <v>427</v>
      </c>
      <c r="H187" s="141">
        <f t="shared" si="11"/>
        <v>2</v>
      </c>
      <c r="J187" s="22" t="s">
        <v>187</v>
      </c>
      <c r="K187" s="139" t="str">
        <f t="shared" si="16"/>
        <v>e959</v>
      </c>
      <c r="L187" s="18" t="str">
        <f t="shared" ref="L187:L199" si="18">J187</f>
        <v>Garanties en cas de décès</v>
      </c>
      <c r="M187" s="138" t="s">
        <v>190</v>
      </c>
      <c r="N187" s="138" t="s">
        <v>192</v>
      </c>
      <c r="O187" s="141" t="s">
        <v>427</v>
      </c>
      <c r="P187" s="138"/>
      <c r="Q187" s="138"/>
      <c r="R187" s="138"/>
      <c r="S187" s="138"/>
      <c r="T187"/>
      <c r="U187"/>
    </row>
    <row r="188" spans="1:27" s="9" customFormat="1" outlineLevel="3">
      <c r="A188" s="9" t="s">
        <v>2102</v>
      </c>
      <c r="B188" s="141" t="s">
        <v>2103</v>
      </c>
      <c r="D188" s="141" t="s">
        <v>427</v>
      </c>
      <c r="H188" s="141">
        <f t="shared" si="11"/>
        <v>2</v>
      </c>
      <c r="J188" s="56" t="s">
        <v>127</v>
      </c>
      <c r="K188" s="139" t="str">
        <f t="shared" si="16"/>
        <v>e936</v>
      </c>
      <c r="L188" s="18" t="str">
        <f t="shared" si="18"/>
        <v>Contrats individuels d'assurance temporaire décès (y compris groupes ouverts) [3]</v>
      </c>
      <c r="M188" s="138"/>
      <c r="N188" s="138" t="s">
        <v>192</v>
      </c>
      <c r="O188" s="141" t="s">
        <v>427</v>
      </c>
      <c r="P188" s="138"/>
      <c r="Q188" s="138"/>
      <c r="R188" s="138"/>
      <c r="S188" s="138"/>
      <c r="T188"/>
      <c r="U188"/>
    </row>
    <row r="189" spans="1:27" s="9" customFormat="1" outlineLevel="2">
      <c r="A189" s="9" t="s">
        <v>2104</v>
      </c>
      <c r="B189" s="141" t="s">
        <v>2105</v>
      </c>
      <c r="D189" s="141" t="s">
        <v>427</v>
      </c>
      <c r="H189" s="141">
        <f t="shared" si="11"/>
        <v>2</v>
      </c>
      <c r="J189" s="56" t="s">
        <v>130</v>
      </c>
      <c r="K189" s="139" t="str">
        <f t="shared" si="16"/>
        <v>e926</v>
      </c>
      <c r="L189" s="18" t="str">
        <f t="shared" si="18"/>
        <v>Contrats collectifs d'assurance en cas de décès [6]</v>
      </c>
      <c r="M189" s="138"/>
      <c r="N189" s="138" t="s">
        <v>192</v>
      </c>
      <c r="O189" s="141" t="s">
        <v>427</v>
      </c>
      <c r="P189" s="138"/>
      <c r="Q189" s="138"/>
      <c r="R189" s="138"/>
      <c r="S189" s="138"/>
      <c r="T189"/>
      <c r="U189"/>
    </row>
    <row r="190" spans="1:27" s="9" customFormat="1" outlineLevel="3">
      <c r="A190" s="9" t="s">
        <v>2106</v>
      </c>
      <c r="B190" s="141" t="s">
        <v>2107</v>
      </c>
      <c r="D190" s="141" t="s">
        <v>427</v>
      </c>
      <c r="H190" s="141">
        <f t="shared" si="11"/>
        <v>2</v>
      </c>
      <c r="J190" s="47" t="s">
        <v>548</v>
      </c>
      <c r="K190" s="139" t="str">
        <f t="shared" si="16"/>
        <v>e948</v>
      </c>
      <c r="L190" s="18" t="str">
        <f t="shared" si="18"/>
        <v>Épargne en UC</v>
      </c>
      <c r="M190" s="138" t="s">
        <v>190</v>
      </c>
      <c r="N190" s="138" t="s">
        <v>192</v>
      </c>
      <c r="O190" s="141" t="s">
        <v>427</v>
      </c>
      <c r="P190" s="138"/>
      <c r="Q190" s="138"/>
      <c r="R190" s="138"/>
      <c r="S190" s="138"/>
      <c r="T190"/>
      <c r="U190" s="138"/>
    </row>
    <row r="191" spans="1:27" s="9" customFormat="1" outlineLevel="3">
      <c r="A191" s="9" t="s">
        <v>2108</v>
      </c>
      <c r="B191" s="141" t="s">
        <v>2109</v>
      </c>
      <c r="D191" s="141" t="s">
        <v>427</v>
      </c>
      <c r="H191" s="141">
        <f t="shared" si="11"/>
        <v>2</v>
      </c>
      <c r="J191" s="22" t="s">
        <v>189</v>
      </c>
      <c r="K191" s="139" t="str">
        <f t="shared" si="16"/>
        <v>e960</v>
      </c>
      <c r="L191" s="18" t="str">
        <f t="shared" si="18"/>
        <v>Garanties en cas de vie et capitalisation [contrats en UC]</v>
      </c>
      <c r="M191" s="138" t="s">
        <v>190</v>
      </c>
      <c r="N191" s="138" t="s">
        <v>192</v>
      </c>
      <c r="O191" s="141" t="s">
        <v>427</v>
      </c>
      <c r="P191" s="138"/>
      <c r="Q191" s="138"/>
      <c r="R191" s="138"/>
      <c r="S191" s="138"/>
      <c r="T191"/>
      <c r="U191"/>
    </row>
    <row r="192" spans="1:27" s="9" customFormat="1" outlineLevel="2">
      <c r="A192" s="9" t="s">
        <v>2110</v>
      </c>
      <c r="B192" s="141" t="s">
        <v>2111</v>
      </c>
      <c r="D192" s="141" t="s">
        <v>427</v>
      </c>
      <c r="H192" s="141">
        <f t="shared" si="11"/>
        <v>2</v>
      </c>
      <c r="J192" s="56" t="s">
        <v>132</v>
      </c>
      <c r="K192" s="139" t="str">
        <f t="shared" si="16"/>
        <v>e930</v>
      </c>
      <c r="L192" s="18" t="str">
        <f t="shared" si="18"/>
        <v>Contrats d'assurance vie ou de capitalisation en unités de compte à prime unique (ou versements libres) [8]</v>
      </c>
      <c r="M192" s="138"/>
      <c r="N192" s="138" t="s">
        <v>192</v>
      </c>
      <c r="O192" s="141" t="s">
        <v>427</v>
      </c>
      <c r="P192" s="138"/>
      <c r="Q192" s="138"/>
      <c r="R192" s="138"/>
      <c r="S192" s="138"/>
      <c r="T192"/>
      <c r="U192"/>
    </row>
    <row r="193" spans="1:21" s="9" customFormat="1" outlineLevel="3">
      <c r="A193" s="9" t="s">
        <v>2112</v>
      </c>
      <c r="B193" s="141" t="s">
        <v>2113</v>
      </c>
      <c r="D193" s="141" t="s">
        <v>427</v>
      </c>
      <c r="H193" s="141">
        <f t="shared" si="11"/>
        <v>2</v>
      </c>
      <c r="J193" s="56" t="s">
        <v>133</v>
      </c>
      <c r="K193" s="139" t="str">
        <f t="shared" si="16"/>
        <v>e931</v>
      </c>
      <c r="L193" s="18" t="str">
        <f t="shared" si="18"/>
        <v>Contrats d'assurance vie ou de capitalisation en unités de compte à primes périodiques [9]</v>
      </c>
      <c r="M193" s="138"/>
      <c r="N193" s="138" t="s">
        <v>192</v>
      </c>
      <c r="O193" s="141" t="s">
        <v>427</v>
      </c>
      <c r="P193" s="138"/>
      <c r="Q193" s="138"/>
      <c r="R193" s="138"/>
      <c r="S193" s="138"/>
      <c r="T193"/>
      <c r="U193"/>
    </row>
    <row r="194" spans="1:21" s="9" customFormat="1" outlineLevel="3">
      <c r="A194" s="9" t="s">
        <v>2114</v>
      </c>
      <c r="B194" s="141" t="s">
        <v>2115</v>
      </c>
      <c r="D194" s="141" t="s">
        <v>427</v>
      </c>
      <c r="H194" s="141">
        <f t="shared" ref="H194:H257" si="19">COUNTIF($J$2:$J$814,A194)</f>
        <v>2</v>
      </c>
      <c r="J194" s="47" t="s">
        <v>185</v>
      </c>
      <c r="K194" s="139" t="str">
        <f t="shared" si="16"/>
        <v>e983</v>
      </c>
      <c r="L194" s="18" t="str">
        <f t="shared" si="18"/>
        <v>Retraite</v>
      </c>
      <c r="M194" s="138" t="s">
        <v>190</v>
      </c>
      <c r="N194" s="138" t="s">
        <v>192</v>
      </c>
      <c r="O194" s="141" t="s">
        <v>427</v>
      </c>
      <c r="P194" s="138"/>
      <c r="Q194" s="138"/>
      <c r="R194" s="138"/>
      <c r="S194" s="138"/>
      <c r="T194"/>
      <c r="U194"/>
    </row>
    <row r="195" spans="1:21" s="9" customFormat="1" outlineLevel="2">
      <c r="A195" s="9" t="s">
        <v>2116</v>
      </c>
      <c r="B195" s="141" t="s">
        <v>2117</v>
      </c>
      <c r="D195" s="141" t="s">
        <v>427</v>
      </c>
      <c r="H195" s="141">
        <f t="shared" si="19"/>
        <v>4</v>
      </c>
      <c r="J195" s="245" t="s">
        <v>2715</v>
      </c>
      <c r="K195" s="218" t="str">
        <f t="shared" si="16"/>
        <v>e1277</v>
      </c>
      <c r="L195" s="18" t="str">
        <f t="shared" si="18"/>
        <v>Contrats collectifs relevant de l'article L. 441-1 mais ne relevant pas des catégories 11, 12 ou 14 [10]</v>
      </c>
      <c r="M195" s="138"/>
      <c r="N195" s="138" t="s">
        <v>192</v>
      </c>
      <c r="O195" s="141" t="s">
        <v>427</v>
      </c>
      <c r="P195" s="138"/>
      <c r="Q195" s="138"/>
      <c r="R195" s="138"/>
      <c r="S195" s="138"/>
      <c r="T195" s="138"/>
      <c r="U195"/>
    </row>
    <row r="196" spans="1:21" s="9" customFormat="1" outlineLevel="3">
      <c r="A196" s="9" t="s">
        <v>2118</v>
      </c>
      <c r="B196" s="141" t="s">
        <v>2119</v>
      </c>
      <c r="D196" s="141" t="s">
        <v>427</v>
      </c>
      <c r="H196" s="141">
        <f t="shared" si="19"/>
        <v>2</v>
      </c>
      <c r="J196" s="245" t="s">
        <v>2790</v>
      </c>
      <c r="K196" s="218" t="str">
        <f t="shared" si="16"/>
        <v>e1280</v>
      </c>
      <c r="L196" s="18" t="str">
        <f t="shared" si="18"/>
        <v>Contrats relevant de l'article L. 144-2 [11]</v>
      </c>
      <c r="M196" s="138"/>
      <c r="N196" s="138" t="s">
        <v>192</v>
      </c>
      <c r="O196" s="141" t="s">
        <v>427</v>
      </c>
      <c r="P196" s="138"/>
      <c r="Q196" s="138"/>
      <c r="R196" s="138"/>
      <c r="S196" s="138"/>
      <c r="T196"/>
      <c r="U196"/>
    </row>
    <row r="197" spans="1:21" s="9" customFormat="1" outlineLevel="3">
      <c r="A197" s="9" t="s">
        <v>2120</v>
      </c>
      <c r="B197" s="141" t="s">
        <v>2121</v>
      </c>
      <c r="D197" s="141" t="s">
        <v>427</v>
      </c>
      <c r="H197" s="141">
        <f t="shared" si="19"/>
        <v>2</v>
      </c>
      <c r="J197" s="249" t="s">
        <v>2791</v>
      </c>
      <c r="K197" s="218" t="str">
        <f t="shared" si="16"/>
        <v>e1281</v>
      </c>
      <c r="L197" s="18" t="str">
        <f t="shared" si="18"/>
        <v>Contrats relevant d’une comptabilité auxiliaire d’affectation mentionnée au premier alinéa de l’article L. 143-4 mais pas de la catégorie 11 ou 14 [12]</v>
      </c>
      <c r="M197" s="138"/>
      <c r="N197" s="138" t="s">
        <v>192</v>
      </c>
      <c r="O197" s="141" t="s">
        <v>427</v>
      </c>
      <c r="P197" s="138"/>
      <c r="Q197" s="138"/>
      <c r="R197" s="138"/>
      <c r="S197" s="138"/>
      <c r="T197"/>
      <c r="U197"/>
    </row>
    <row r="198" spans="1:21" s="9" customFormat="1" outlineLevel="2">
      <c r="A198" s="9" t="s">
        <v>2122</v>
      </c>
      <c r="B198" s="141" t="s">
        <v>2123</v>
      </c>
      <c r="D198" s="141" t="s">
        <v>427</v>
      </c>
      <c r="H198" s="141">
        <f t="shared" si="19"/>
        <v>2</v>
      </c>
      <c r="J198" s="245" t="s">
        <v>2727</v>
      </c>
      <c r="K198" s="218" t="str">
        <f t="shared" si="16"/>
        <v>e1282</v>
      </c>
      <c r="L198" s="18" t="str">
        <f t="shared" si="18"/>
        <v>Contrats relevant de l'article L. 134-1 mais pas des catégories 11 ou 12 [13]</v>
      </c>
      <c r="M198" s="138"/>
      <c r="N198" s="138" t="s">
        <v>192</v>
      </c>
      <c r="O198" s="141" t="s">
        <v>427</v>
      </c>
      <c r="P198" s="138"/>
      <c r="Q198" s="138"/>
      <c r="R198" s="138"/>
      <c r="S198" s="138"/>
      <c r="T198"/>
      <c r="U198"/>
    </row>
    <row r="199" spans="1:21" s="9" customFormat="1" outlineLevel="3">
      <c r="A199" s="9" t="s">
        <v>2124</v>
      </c>
      <c r="B199" s="141" t="s">
        <v>2125</v>
      </c>
      <c r="D199" s="141" t="s">
        <v>427</v>
      </c>
      <c r="H199" s="141">
        <f t="shared" si="19"/>
        <v>2</v>
      </c>
      <c r="J199" s="245" t="s">
        <v>2730</v>
      </c>
      <c r="K199" s="218" t="str">
        <f t="shared" si="16"/>
        <v>e1285</v>
      </c>
      <c r="L199" s="18" t="str">
        <f t="shared" si="18"/>
        <v>Contrats relevant d’une comptabilité auxiliaire d’affectation mentionnée au premier alinéa de l’article L. 142-4 mais pas de la catégorie 11 [14]</v>
      </c>
      <c r="M199" s="138"/>
      <c r="N199" s="138" t="s">
        <v>192</v>
      </c>
      <c r="O199" s="141" t="s">
        <v>427</v>
      </c>
      <c r="P199" s="138"/>
      <c r="Q199" s="138"/>
      <c r="R199" s="138"/>
      <c r="S199" s="138"/>
      <c r="T199" s="138"/>
      <c r="U199"/>
    </row>
    <row r="200" spans="1:21" s="9" customFormat="1" outlineLevel="3">
      <c r="A200" s="9" t="s">
        <v>2126</v>
      </c>
      <c r="B200" s="141" t="s">
        <v>2127</v>
      </c>
      <c r="D200" s="141" t="s">
        <v>427</v>
      </c>
      <c r="H200" s="141">
        <f t="shared" si="19"/>
        <v>2</v>
      </c>
      <c r="J200" s="149" t="s">
        <v>627</v>
      </c>
      <c r="K200" s="92"/>
      <c r="L200" s="18"/>
      <c r="N200"/>
      <c r="O200" s="9" t="s">
        <v>427</v>
      </c>
      <c r="P200"/>
      <c r="Q200"/>
      <c r="R200"/>
      <c r="S200"/>
      <c r="T200"/>
      <c r="U200"/>
    </row>
    <row r="201" spans="1:21" s="9" customFormat="1" outlineLevel="2">
      <c r="A201" s="9" t="s">
        <v>2128</v>
      </c>
      <c r="B201" s="141" t="s">
        <v>2129</v>
      </c>
      <c r="D201" s="141" t="s">
        <v>427</v>
      </c>
      <c r="H201" s="141">
        <f t="shared" si="19"/>
        <v>2</v>
      </c>
      <c r="J201" s="150" t="s">
        <v>244</v>
      </c>
      <c r="K201" s="92" t="str">
        <f t="shared" ref="K201:K220" si="20">VLOOKUP(J201,$A$1:$I$311,2,FALSE)</f>
        <v>x0</v>
      </c>
      <c r="L201" s="18" t="str">
        <f t="shared" ref="L201:L220" si="21">J201</f>
        <v>Total/NA</v>
      </c>
      <c r="M201" s="9" t="s">
        <v>190</v>
      </c>
      <c r="O201" s="9" t="s">
        <v>243</v>
      </c>
      <c r="P201"/>
      <c r="Q201" s="138" t="s">
        <v>248</v>
      </c>
      <c r="R201" s="141" t="s">
        <v>1148</v>
      </c>
      <c r="S201" s="138"/>
      <c r="T201"/>
      <c r="U201"/>
    </row>
    <row r="202" spans="1:21" s="9" customFormat="1" outlineLevel="3">
      <c r="A202" s="9" t="s">
        <v>2130</v>
      </c>
      <c r="B202" s="141" t="s">
        <v>2186</v>
      </c>
      <c r="D202" s="141" t="s">
        <v>427</v>
      </c>
      <c r="H202" s="141">
        <f t="shared" si="19"/>
        <v>2</v>
      </c>
      <c r="J202" s="128" t="s">
        <v>549</v>
      </c>
      <c r="K202" s="92" t="str">
        <f t="shared" si="20"/>
        <v>e992</v>
      </c>
      <c r="L202" s="18" t="str">
        <f t="shared" si="21"/>
        <v>Vie [Hors épargne en UC]</v>
      </c>
      <c r="M202" s="9" t="s">
        <v>190</v>
      </c>
      <c r="N202" t="s">
        <v>192</v>
      </c>
      <c r="O202" s="9" t="s">
        <v>427</v>
      </c>
      <c r="P202"/>
      <c r="Q202"/>
      <c r="R202"/>
      <c r="S202"/>
      <c r="T202"/>
    </row>
    <row r="203" spans="1:21" s="9" customFormat="1" outlineLevel="3">
      <c r="A203" s="9" t="s">
        <v>2131</v>
      </c>
      <c r="B203" s="141" t="s">
        <v>988</v>
      </c>
      <c r="D203" s="141" t="s">
        <v>427</v>
      </c>
      <c r="H203" s="141">
        <f t="shared" si="19"/>
        <v>2</v>
      </c>
      <c r="J203" s="22" t="s">
        <v>404</v>
      </c>
      <c r="K203" s="92" t="str">
        <f t="shared" si="20"/>
        <v>e993</v>
      </c>
      <c r="L203" s="18" t="str">
        <f t="shared" si="21"/>
        <v>Vie [hors Eurocroissance et branche 26 non PERP et non PERP]</v>
      </c>
      <c r="M203" s="9" t="s">
        <v>190</v>
      </c>
      <c r="N203" t="s">
        <v>192</v>
      </c>
      <c r="O203" s="9" t="s">
        <v>427</v>
      </c>
      <c r="P203"/>
      <c r="Q203"/>
      <c r="R203"/>
      <c r="S203"/>
      <c r="T203"/>
    </row>
    <row r="204" spans="1:21" s="9" customFormat="1" outlineLevel="3">
      <c r="A204" s="9" t="s">
        <v>2132</v>
      </c>
      <c r="B204" s="141" t="s">
        <v>989</v>
      </c>
      <c r="D204" s="141" t="s">
        <v>427</v>
      </c>
      <c r="H204" s="141">
        <f t="shared" si="19"/>
        <v>2</v>
      </c>
      <c r="J204" s="68" t="s">
        <v>547</v>
      </c>
      <c r="K204" s="92" t="str">
        <f t="shared" si="20"/>
        <v>x91</v>
      </c>
      <c r="L204" s="18" t="str">
        <f t="shared" si="21"/>
        <v>Épargne hors UC</v>
      </c>
      <c r="M204" s="9" t="s">
        <v>190</v>
      </c>
      <c r="N204" t="s">
        <v>192</v>
      </c>
      <c r="O204" s="9" t="s">
        <v>243</v>
      </c>
      <c r="P204"/>
      <c r="Q204"/>
      <c r="R204"/>
      <c r="S204"/>
      <c r="T204"/>
    </row>
    <row r="205" spans="1:21" s="9" customFormat="1" outlineLevel="3">
      <c r="A205" s="9" t="s">
        <v>2133</v>
      </c>
      <c r="B205" s="141" t="s">
        <v>990</v>
      </c>
      <c r="D205" s="141" t="s">
        <v>427</v>
      </c>
      <c r="H205" s="141">
        <f t="shared" si="19"/>
        <v>2</v>
      </c>
      <c r="J205" s="106" t="s">
        <v>188</v>
      </c>
      <c r="K205" s="92" t="str">
        <f t="shared" si="20"/>
        <v>e961</v>
      </c>
      <c r="L205" s="18" t="str">
        <f t="shared" si="21"/>
        <v>Garanties en cas de vie et capitalisation [hors contrats en UC]</v>
      </c>
      <c r="M205" s="9" t="s">
        <v>190</v>
      </c>
      <c r="N205" t="s">
        <v>192</v>
      </c>
      <c r="O205" s="9" t="s">
        <v>427</v>
      </c>
      <c r="P205"/>
      <c r="Q205"/>
      <c r="R205"/>
      <c r="S205"/>
      <c r="T205"/>
    </row>
    <row r="206" spans="1:21" s="9" customFormat="1" outlineLevel="3">
      <c r="A206" s="9" t="s">
        <v>2134</v>
      </c>
      <c r="B206" s="141" t="s">
        <v>991</v>
      </c>
      <c r="D206" s="141" t="s">
        <v>427</v>
      </c>
      <c r="H206" s="141">
        <f t="shared" si="19"/>
        <v>2</v>
      </c>
      <c r="J206" s="202" t="s">
        <v>125</v>
      </c>
      <c r="K206" s="92" t="str">
        <f t="shared" si="20"/>
        <v>e932</v>
      </c>
      <c r="L206" s="18" t="str">
        <f t="shared" si="21"/>
        <v>Contrats de capitalisation à prime unique (ou versements libres) [1]</v>
      </c>
      <c r="N206" t="s">
        <v>192</v>
      </c>
      <c r="O206" s="9" t="s">
        <v>427</v>
      </c>
      <c r="P206"/>
      <c r="Q206"/>
      <c r="R206"/>
      <c r="S206"/>
      <c r="T206"/>
    </row>
    <row r="207" spans="1:21" s="9" customFormat="1" outlineLevel="3">
      <c r="A207" s="9" t="s">
        <v>2135</v>
      </c>
      <c r="B207" s="141" t="s">
        <v>992</v>
      </c>
      <c r="D207" s="141" t="s">
        <v>427</v>
      </c>
      <c r="H207" s="141">
        <f t="shared" si="19"/>
        <v>4</v>
      </c>
      <c r="J207" s="202" t="s">
        <v>126</v>
      </c>
      <c r="K207" s="92" t="str">
        <f t="shared" si="20"/>
        <v>e933</v>
      </c>
      <c r="L207" s="18" t="str">
        <f t="shared" si="21"/>
        <v>Contrats de capitalisation à primes périodiques [2]</v>
      </c>
      <c r="N207" t="s">
        <v>192</v>
      </c>
      <c r="O207" s="9" t="s">
        <v>427</v>
      </c>
      <c r="P207"/>
      <c r="Q207"/>
      <c r="R207"/>
      <c r="S207"/>
      <c r="T207"/>
    </row>
    <row r="208" spans="1:21" s="9" customFormat="1" outlineLevel="3">
      <c r="A208" s="9" t="s">
        <v>2136</v>
      </c>
      <c r="B208" s="141" t="s">
        <v>993</v>
      </c>
      <c r="D208" s="141" t="s">
        <v>427</v>
      </c>
      <c r="H208" s="141">
        <f t="shared" si="19"/>
        <v>2</v>
      </c>
      <c r="J208" s="202" t="s">
        <v>128</v>
      </c>
      <c r="K208" s="92" t="str">
        <f t="shared" si="20"/>
        <v>e911</v>
      </c>
      <c r="L208" s="18" t="str">
        <f t="shared" si="21"/>
        <v>Autres contrats individuels d'assurance vie à prime unique (ou versements libres) (y compris groupes ouverts) [4]</v>
      </c>
      <c r="N208" t="s">
        <v>192</v>
      </c>
      <c r="O208" s="9" t="s">
        <v>427</v>
      </c>
      <c r="P208"/>
      <c r="Q208"/>
      <c r="R208"/>
      <c r="S208"/>
      <c r="T208" s="101"/>
    </row>
    <row r="209" spans="1:21" s="9" customFormat="1" outlineLevel="2">
      <c r="A209" s="9" t="s">
        <v>2137</v>
      </c>
      <c r="B209" s="141" t="s">
        <v>994</v>
      </c>
      <c r="D209" s="141" t="s">
        <v>427</v>
      </c>
      <c r="H209" s="141">
        <f t="shared" si="19"/>
        <v>2</v>
      </c>
      <c r="J209" s="202" t="s">
        <v>129</v>
      </c>
      <c r="K209" s="92" t="str">
        <f t="shared" si="20"/>
        <v>e912</v>
      </c>
      <c r="L209" s="18" t="str">
        <f t="shared" si="21"/>
        <v>Autres contrats individuels d'assurance vie à primes périodiques (y compris groupes ouverts) [5]</v>
      </c>
      <c r="N209" t="s">
        <v>192</v>
      </c>
      <c r="O209" s="9" t="s">
        <v>427</v>
      </c>
      <c r="P209"/>
      <c r="Q209"/>
      <c r="S209"/>
      <c r="T209" s="101"/>
    </row>
    <row r="210" spans="1:21" s="9" customFormat="1" outlineLevel="3">
      <c r="A210" s="9" t="s">
        <v>2138</v>
      </c>
      <c r="B210" s="141" t="s">
        <v>995</v>
      </c>
      <c r="D210" s="141" t="s">
        <v>427</v>
      </c>
      <c r="H210" s="141">
        <f t="shared" si="19"/>
        <v>2</v>
      </c>
      <c r="J210" s="202" t="s">
        <v>131</v>
      </c>
      <c r="K210" s="1" t="str">
        <f t="shared" si="20"/>
        <v>e927</v>
      </c>
      <c r="L210" s="18" t="str">
        <f t="shared" si="21"/>
        <v>Contrats collectifs d'assurance en cas de vie [7]</v>
      </c>
      <c r="M210"/>
      <c r="N210" t="s">
        <v>192</v>
      </c>
      <c r="O210" s="9" t="s">
        <v>427</v>
      </c>
      <c r="P210"/>
      <c r="Q210"/>
      <c r="R210"/>
      <c r="S210"/>
      <c r="T210" s="101"/>
    </row>
    <row r="211" spans="1:21" s="9" customFormat="1" outlineLevel="3">
      <c r="A211" s="9" t="s">
        <v>2139</v>
      </c>
      <c r="B211" s="141" t="s">
        <v>996</v>
      </c>
      <c r="D211" s="141" t="s">
        <v>427</v>
      </c>
      <c r="H211" s="141">
        <f t="shared" si="19"/>
        <v>2</v>
      </c>
      <c r="J211" s="106" t="s">
        <v>187</v>
      </c>
      <c r="K211" s="1" t="str">
        <f t="shared" si="20"/>
        <v>e959</v>
      </c>
      <c r="L211" s="18" t="str">
        <f t="shared" si="21"/>
        <v>Garanties en cas de décès</v>
      </c>
      <c r="M211" t="s">
        <v>190</v>
      </c>
      <c r="N211" t="s">
        <v>192</v>
      </c>
      <c r="O211" s="9" t="s">
        <v>427</v>
      </c>
      <c r="P211"/>
      <c r="Q211"/>
      <c r="R211"/>
      <c r="S211"/>
      <c r="T211" s="101"/>
    </row>
    <row r="212" spans="1:21" s="9" customFormat="1" outlineLevel="3">
      <c r="A212" s="9" t="s">
        <v>2140</v>
      </c>
      <c r="B212" s="141" t="s">
        <v>997</v>
      </c>
      <c r="D212" s="141" t="s">
        <v>427</v>
      </c>
      <c r="H212" s="141">
        <f t="shared" si="19"/>
        <v>2</v>
      </c>
      <c r="J212" s="202" t="s">
        <v>127</v>
      </c>
      <c r="K212" s="1" t="str">
        <f t="shared" si="20"/>
        <v>e936</v>
      </c>
      <c r="L212" s="18" t="str">
        <f t="shared" si="21"/>
        <v>Contrats individuels d'assurance temporaire décès (y compris groupes ouverts) [3]</v>
      </c>
      <c r="M212"/>
      <c r="N212" t="s">
        <v>192</v>
      </c>
      <c r="O212" s="9" t="s">
        <v>427</v>
      </c>
      <c r="P212"/>
      <c r="Q212"/>
      <c r="R212"/>
      <c r="S212"/>
      <c r="T212" s="101"/>
    </row>
    <row r="213" spans="1:21" s="9" customFormat="1" outlineLevel="3">
      <c r="A213" s="9" t="s">
        <v>2141</v>
      </c>
      <c r="B213" s="141" t="s">
        <v>998</v>
      </c>
      <c r="D213" s="141" t="s">
        <v>427</v>
      </c>
      <c r="H213" s="141">
        <f t="shared" si="19"/>
        <v>2</v>
      </c>
      <c r="J213" s="202" t="s">
        <v>130</v>
      </c>
      <c r="K213" s="1" t="str">
        <f t="shared" si="20"/>
        <v>e926</v>
      </c>
      <c r="L213" s="18" t="str">
        <f t="shared" si="21"/>
        <v>Contrats collectifs d'assurance en cas de décès [6]</v>
      </c>
      <c r="M213"/>
      <c r="N213" t="s">
        <v>192</v>
      </c>
      <c r="O213" s="9" t="s">
        <v>427</v>
      </c>
      <c r="P213"/>
      <c r="Q213"/>
      <c r="R213"/>
      <c r="S213"/>
      <c r="T213" s="101"/>
    </row>
    <row r="214" spans="1:21" s="9" customFormat="1" outlineLevel="3">
      <c r="A214" s="9" t="s">
        <v>2142</v>
      </c>
      <c r="B214" s="141" t="s">
        <v>999</v>
      </c>
      <c r="D214" s="141" t="s">
        <v>427</v>
      </c>
      <c r="H214" s="141">
        <f t="shared" si="19"/>
        <v>2</v>
      </c>
      <c r="J214" s="68" t="s">
        <v>1536</v>
      </c>
      <c r="K214" s="1" t="str">
        <f t="shared" si="20"/>
        <v>e984</v>
      </c>
      <c r="L214" s="18" t="str">
        <f t="shared" si="21"/>
        <v>Retraite [hors Eurocroissance et branche 26, non PERP et non RPS]</v>
      </c>
      <c r="M214" t="s">
        <v>190</v>
      </c>
      <c r="N214" t="s">
        <v>192</v>
      </c>
      <c r="O214" s="9" t="s">
        <v>427</v>
      </c>
      <c r="P214"/>
      <c r="Q214"/>
      <c r="R214"/>
      <c r="S214"/>
      <c r="T214" s="101"/>
    </row>
    <row r="215" spans="1:21" s="9" customFormat="1" outlineLevel="3">
      <c r="A215" s="9" t="s">
        <v>2143</v>
      </c>
      <c r="B215" s="141" t="s">
        <v>2187</v>
      </c>
      <c r="D215" s="141" t="s">
        <v>427</v>
      </c>
      <c r="H215" s="141">
        <f t="shared" si="19"/>
        <v>2</v>
      </c>
      <c r="J215" s="106" t="s">
        <v>388</v>
      </c>
      <c r="K215" s="1" t="str">
        <f t="shared" si="20"/>
        <v>e938</v>
      </c>
      <c r="L215" s="18" t="str">
        <f t="shared" si="21"/>
        <v>Contrats relevant de l'article L. 144-2 mais ne relevant pas de l'article L. 143-1 (PERP) [11]</v>
      </c>
      <c r="M215"/>
      <c r="N215" t="s">
        <v>192</v>
      </c>
      <c r="O215" s="9" t="s">
        <v>427</v>
      </c>
      <c r="P215"/>
      <c r="Q215"/>
      <c r="R215"/>
      <c r="S215"/>
      <c r="T215" s="101"/>
    </row>
    <row r="216" spans="1:21" s="9" customFormat="1" outlineLevel="3">
      <c r="A216" s="9" t="s">
        <v>2144</v>
      </c>
      <c r="B216" s="141" t="s">
        <v>2188</v>
      </c>
      <c r="D216" s="141" t="s">
        <v>427</v>
      </c>
      <c r="H216" s="141">
        <f t="shared" si="19"/>
        <v>2</v>
      </c>
      <c r="J216" s="106" t="s">
        <v>135</v>
      </c>
      <c r="K216" s="1" t="str">
        <f t="shared" si="20"/>
        <v>e934</v>
      </c>
      <c r="L216" s="18" t="str">
        <f t="shared" si="21"/>
        <v>Contrats de retraite professionnelle supplémentaire régis par l'article L. 143-1 [12]</v>
      </c>
      <c r="M216"/>
      <c r="N216" t="s">
        <v>192</v>
      </c>
      <c r="O216" s="9" t="s">
        <v>427</v>
      </c>
      <c r="P216"/>
      <c r="Q216"/>
      <c r="R216"/>
      <c r="S216"/>
      <c r="T216" s="101"/>
    </row>
    <row r="217" spans="1:21" s="9" customFormat="1" outlineLevel="2">
      <c r="A217" s="9" t="s">
        <v>2145</v>
      </c>
      <c r="B217" s="141" t="s">
        <v>2189</v>
      </c>
      <c r="D217" s="141" t="s">
        <v>427</v>
      </c>
      <c r="H217" s="141">
        <f t="shared" si="19"/>
        <v>2</v>
      </c>
      <c r="J217" s="80" t="s">
        <v>1535</v>
      </c>
      <c r="K217" s="1" t="str">
        <f t="shared" si="20"/>
        <v>e917</v>
      </c>
      <c r="L217" s="18" t="str">
        <f t="shared" si="21"/>
        <v>Autres Vie [Eurocroissance et branche 26, non PERP et non RPS]</v>
      </c>
      <c r="M217" t="s">
        <v>190</v>
      </c>
      <c r="N217" t="s">
        <v>192</v>
      </c>
      <c r="O217" s="9" t="s">
        <v>427</v>
      </c>
      <c r="P217"/>
      <c r="Q217"/>
      <c r="R217"/>
      <c r="S217"/>
      <c r="T217" s="101"/>
    </row>
    <row r="218" spans="1:21" s="9" customFormat="1" outlineLevel="2">
      <c r="A218" s="9" t="s">
        <v>2146</v>
      </c>
      <c r="B218" s="141" t="s">
        <v>2190</v>
      </c>
      <c r="D218" s="141" t="s">
        <v>427</v>
      </c>
      <c r="H218" s="141">
        <f t="shared" si="19"/>
        <v>2</v>
      </c>
      <c r="J218" s="68" t="s">
        <v>134</v>
      </c>
      <c r="K218" s="1" t="str">
        <f t="shared" si="20"/>
        <v>e929</v>
      </c>
      <c r="L218" s="18" t="str">
        <f t="shared" si="21"/>
        <v>Contrats collectifs relevant de l'article L. 441-1 mais ne relevant pas des articles L. 143-1 et L. 144-2 [10]</v>
      </c>
      <c r="M218"/>
      <c r="N218" t="s">
        <v>192</v>
      </c>
      <c r="O218" s="9" t="s">
        <v>427</v>
      </c>
      <c r="P218"/>
      <c r="Q218"/>
      <c r="R218"/>
      <c r="S218"/>
      <c r="T218" s="101"/>
    </row>
    <row r="219" spans="1:21" s="9" customFormat="1" outlineLevel="3">
      <c r="A219" s="9" t="s">
        <v>2147</v>
      </c>
      <c r="B219" s="141" t="s">
        <v>2191</v>
      </c>
      <c r="D219" s="141" t="s">
        <v>427</v>
      </c>
      <c r="H219" s="141">
        <f t="shared" si="19"/>
        <v>2</v>
      </c>
      <c r="J219" s="68" t="s">
        <v>387</v>
      </c>
      <c r="K219" s="1" t="str">
        <f t="shared" si="20"/>
        <v>e975</v>
      </c>
      <c r="L219" s="18" t="str">
        <f t="shared" si="21"/>
        <v>Opérations relevant de l'article L. 134-1 mais ne relevant pas des articles L. 143-1 et L. 144-2 (Eurocroissance) [13]</v>
      </c>
      <c r="M219"/>
      <c r="N219" t="s">
        <v>192</v>
      </c>
      <c r="O219" s="9" t="s">
        <v>427</v>
      </c>
      <c r="P219"/>
      <c r="Q219"/>
      <c r="R219"/>
      <c r="S219"/>
      <c r="T219" s="101"/>
    </row>
    <row r="220" spans="1:21" s="9" customFormat="1" outlineLevel="4">
      <c r="A220" s="9" t="s">
        <v>2148</v>
      </c>
      <c r="B220" s="141" t="s">
        <v>2192</v>
      </c>
      <c r="D220" s="141" t="s">
        <v>427</v>
      </c>
      <c r="H220" s="141">
        <f t="shared" si="19"/>
        <v>3</v>
      </c>
      <c r="J220" s="128" t="s">
        <v>548</v>
      </c>
      <c r="K220" s="1" t="str">
        <f t="shared" si="20"/>
        <v>e948</v>
      </c>
      <c r="L220" s="18" t="str">
        <f t="shared" si="21"/>
        <v>Épargne en UC</v>
      </c>
      <c r="M220"/>
      <c r="N220" t="s">
        <v>192</v>
      </c>
      <c r="O220" s="9" t="s">
        <v>427</v>
      </c>
      <c r="P220"/>
      <c r="Q220"/>
      <c r="R220"/>
      <c r="S220"/>
      <c r="T220" s="101"/>
    </row>
    <row r="221" spans="1:21" s="9" customFormat="1" outlineLevel="4">
      <c r="A221" s="9" t="s">
        <v>2149</v>
      </c>
      <c r="B221" s="141" t="s">
        <v>2193</v>
      </c>
      <c r="D221" s="141" t="s">
        <v>427</v>
      </c>
      <c r="H221" s="141">
        <f t="shared" si="19"/>
        <v>2</v>
      </c>
      <c r="J221" s="43" t="s">
        <v>2546</v>
      </c>
      <c r="K221" s="92"/>
      <c r="L221" s="18"/>
      <c r="M221" s="141"/>
      <c r="N221" s="138"/>
      <c r="O221" s="141" t="s">
        <v>427</v>
      </c>
      <c r="P221"/>
      <c r="Q221" s="138" t="s">
        <v>248</v>
      </c>
      <c r="R221" s="141" t="s">
        <v>1148</v>
      </c>
      <c r="S221" s="138"/>
      <c r="T221" s="101"/>
      <c r="U221" s="141"/>
    </row>
    <row r="222" spans="1:21" s="9" customFormat="1" outlineLevel="4">
      <c r="A222" s="9" t="s">
        <v>2150</v>
      </c>
      <c r="B222" s="141" t="s">
        <v>2194</v>
      </c>
      <c r="D222" s="141" t="s">
        <v>427</v>
      </c>
      <c r="H222" s="141">
        <f t="shared" si="19"/>
        <v>2</v>
      </c>
      <c r="J222" s="53" t="s">
        <v>244</v>
      </c>
      <c r="K222" s="92" t="str">
        <f t="shared" ref="K222:K237" si="22">VLOOKUP(J222,$A$1:$I$311,2,FALSE)</f>
        <v>x0</v>
      </c>
      <c r="L222" s="18" t="str">
        <f t="shared" ref="L222:L237" si="23">J222</f>
        <v>Total/NA</v>
      </c>
      <c r="M222" s="141" t="s">
        <v>190</v>
      </c>
      <c r="N222" s="141"/>
      <c r="O222" s="141" t="s">
        <v>243</v>
      </c>
      <c r="P222"/>
      <c r="Q222"/>
      <c r="R222"/>
      <c r="S222"/>
      <c r="T222" s="101"/>
      <c r="U222" s="141"/>
    </row>
    <row r="223" spans="1:21" s="9" customFormat="1" outlineLevel="3">
      <c r="A223" s="9" t="s">
        <v>2151</v>
      </c>
      <c r="B223" s="141" t="s">
        <v>2195</v>
      </c>
      <c r="D223" s="141" t="s">
        <v>427</v>
      </c>
      <c r="H223" s="141">
        <f t="shared" si="19"/>
        <v>2</v>
      </c>
      <c r="J223" s="47" t="s">
        <v>549</v>
      </c>
      <c r="K223" s="92" t="str">
        <f t="shared" si="22"/>
        <v>e992</v>
      </c>
      <c r="L223" s="18" t="str">
        <f t="shared" si="23"/>
        <v>Vie [Hors épargne en UC]</v>
      </c>
      <c r="M223" s="141" t="s">
        <v>190</v>
      </c>
      <c r="N223" s="138" t="s">
        <v>192</v>
      </c>
      <c r="O223" s="141" t="s">
        <v>427</v>
      </c>
      <c r="P223"/>
      <c r="Q223"/>
      <c r="R223"/>
      <c r="S223"/>
      <c r="T223" s="101"/>
      <c r="U223" s="141"/>
    </row>
    <row r="224" spans="1:21" s="9" customFormat="1" outlineLevel="4">
      <c r="A224" s="9" t="s">
        <v>2152</v>
      </c>
      <c r="B224" s="141" t="s">
        <v>2196</v>
      </c>
      <c r="D224" s="141" t="s">
        <v>427</v>
      </c>
      <c r="H224" s="141">
        <f t="shared" si="19"/>
        <v>2</v>
      </c>
      <c r="J224" s="22" t="s">
        <v>2545</v>
      </c>
      <c r="K224" s="92" t="str">
        <f t="shared" si="22"/>
        <v>e1273</v>
      </c>
      <c r="L224" s="18" t="str">
        <f t="shared" si="23"/>
        <v>Vie [Hors branche 26 non PERP et non RPS]</v>
      </c>
      <c r="M224" s="141" t="s">
        <v>190</v>
      </c>
      <c r="N224" s="138" t="s">
        <v>192</v>
      </c>
      <c r="O224" s="141" t="s">
        <v>427</v>
      </c>
      <c r="P224"/>
      <c r="Q224"/>
      <c r="R224"/>
      <c r="S224"/>
      <c r="T224" s="101"/>
      <c r="U224" s="141"/>
    </row>
    <row r="225" spans="1:22" s="9" customFormat="1" outlineLevel="4">
      <c r="A225" s="9" t="s">
        <v>2153</v>
      </c>
      <c r="B225" s="141" t="s">
        <v>2197</v>
      </c>
      <c r="D225" s="141" t="s">
        <v>427</v>
      </c>
      <c r="H225" s="141">
        <f t="shared" si="19"/>
        <v>2</v>
      </c>
      <c r="J225" s="56" t="s">
        <v>547</v>
      </c>
      <c r="K225" s="92" t="str">
        <f t="shared" si="22"/>
        <v>x91</v>
      </c>
      <c r="L225" s="18" t="str">
        <f t="shared" si="23"/>
        <v>Épargne hors UC</v>
      </c>
      <c r="M225" s="141" t="s">
        <v>190</v>
      </c>
      <c r="N225" s="138" t="s">
        <v>192</v>
      </c>
      <c r="O225" s="141" t="s">
        <v>243</v>
      </c>
      <c r="P225"/>
      <c r="Q225"/>
      <c r="R225"/>
      <c r="S225"/>
      <c r="T225" s="101"/>
      <c r="U225" s="141"/>
    </row>
    <row r="226" spans="1:22" s="9" customFormat="1" outlineLevel="4">
      <c r="A226" s="9" t="s">
        <v>2154</v>
      </c>
      <c r="B226" s="141" t="s">
        <v>2198</v>
      </c>
      <c r="D226" s="141" t="s">
        <v>427</v>
      </c>
      <c r="H226" s="141">
        <f t="shared" si="19"/>
        <v>2</v>
      </c>
      <c r="J226" s="70" t="s">
        <v>188</v>
      </c>
      <c r="K226" s="92" t="str">
        <f t="shared" si="22"/>
        <v>e961</v>
      </c>
      <c r="L226" s="18" t="str">
        <f t="shared" si="23"/>
        <v>Garanties en cas de vie et capitalisation [hors contrats en UC]</v>
      </c>
      <c r="M226" s="141" t="s">
        <v>190</v>
      </c>
      <c r="N226" s="138" t="s">
        <v>192</v>
      </c>
      <c r="O226" s="141" t="s">
        <v>427</v>
      </c>
      <c r="P226"/>
      <c r="Q226"/>
      <c r="R226"/>
      <c r="S226"/>
      <c r="T226" s="101"/>
      <c r="U226" s="141"/>
    </row>
    <row r="227" spans="1:22" s="9" customFormat="1" outlineLevel="3">
      <c r="A227" s="9" t="s">
        <v>2155</v>
      </c>
      <c r="B227" s="141" t="s">
        <v>2199</v>
      </c>
      <c r="D227" s="141" t="s">
        <v>427</v>
      </c>
      <c r="H227" s="141">
        <f t="shared" si="19"/>
        <v>2</v>
      </c>
      <c r="J227" s="71" t="s">
        <v>125</v>
      </c>
      <c r="K227" s="92" t="str">
        <f t="shared" si="22"/>
        <v>e932</v>
      </c>
      <c r="L227" s="18" t="str">
        <f t="shared" si="23"/>
        <v>Contrats de capitalisation à prime unique (ou versements libres) [1]</v>
      </c>
      <c r="M227" s="141"/>
      <c r="N227" s="138" t="s">
        <v>192</v>
      </c>
      <c r="O227" s="141" t="s">
        <v>427</v>
      </c>
      <c r="P227"/>
      <c r="Q227"/>
      <c r="R227"/>
      <c r="S227"/>
      <c r="T227" s="101"/>
      <c r="U227" s="141"/>
    </row>
    <row r="228" spans="1:22" s="9" customFormat="1" outlineLevel="4">
      <c r="A228" s="9" t="s">
        <v>2156</v>
      </c>
      <c r="B228" s="141" t="s">
        <v>2200</v>
      </c>
      <c r="D228" s="141" t="s">
        <v>427</v>
      </c>
      <c r="H228" s="141">
        <f t="shared" si="19"/>
        <v>2</v>
      </c>
      <c r="J228" s="71" t="s">
        <v>126</v>
      </c>
      <c r="K228" s="92" t="str">
        <f t="shared" si="22"/>
        <v>e933</v>
      </c>
      <c r="L228" s="18" t="str">
        <f t="shared" si="23"/>
        <v>Contrats de capitalisation à primes périodiques [2]</v>
      </c>
      <c r="M228" s="141"/>
      <c r="N228" s="138" t="s">
        <v>192</v>
      </c>
      <c r="O228" s="141" t="s">
        <v>427</v>
      </c>
      <c r="P228"/>
      <c r="Q228"/>
      <c r="R228"/>
      <c r="S228"/>
      <c r="T228" s="101"/>
      <c r="U228" s="141"/>
    </row>
    <row r="229" spans="1:22" s="9" customFormat="1" outlineLevel="4">
      <c r="A229" s="9" t="s">
        <v>2157</v>
      </c>
      <c r="B229" s="141" t="s">
        <v>2201</v>
      </c>
      <c r="D229" s="141" t="s">
        <v>427</v>
      </c>
      <c r="H229" s="141">
        <f t="shared" si="19"/>
        <v>2</v>
      </c>
      <c r="J229" s="71" t="s">
        <v>128</v>
      </c>
      <c r="K229" s="92" t="str">
        <f t="shared" si="22"/>
        <v>e911</v>
      </c>
      <c r="L229" s="18" t="str">
        <f t="shared" si="23"/>
        <v>Autres contrats individuels d'assurance vie à prime unique (ou versements libres) (y compris groupes ouverts) [4]</v>
      </c>
      <c r="M229" s="141"/>
      <c r="N229" s="138" t="s">
        <v>192</v>
      </c>
      <c r="O229" s="141" t="s">
        <v>427</v>
      </c>
      <c r="P229"/>
      <c r="Q229"/>
      <c r="R229"/>
      <c r="S229"/>
      <c r="T229" s="101"/>
      <c r="U229" s="141"/>
    </row>
    <row r="230" spans="1:22" s="9" customFormat="1" outlineLevel="4">
      <c r="A230" s="9" t="s">
        <v>2158</v>
      </c>
      <c r="B230" s="141" t="s">
        <v>2202</v>
      </c>
      <c r="D230" s="141" t="s">
        <v>427</v>
      </c>
      <c r="H230" s="141">
        <f t="shared" si="19"/>
        <v>2</v>
      </c>
      <c r="J230" s="71" t="s">
        <v>129</v>
      </c>
      <c r="K230" s="92" t="str">
        <f t="shared" si="22"/>
        <v>e912</v>
      </c>
      <c r="L230" s="18" t="str">
        <f t="shared" si="23"/>
        <v>Autres contrats individuels d'assurance vie à primes périodiques (y compris groupes ouverts) [5]</v>
      </c>
      <c r="M230" s="141"/>
      <c r="N230" s="138" t="s">
        <v>192</v>
      </c>
      <c r="O230" s="141" t="s">
        <v>427</v>
      </c>
      <c r="P230"/>
      <c r="Q230"/>
      <c r="R230"/>
      <c r="S230"/>
      <c r="T230" s="101"/>
      <c r="U230" s="141"/>
    </row>
    <row r="231" spans="1:22" s="9" customFormat="1" outlineLevel="4">
      <c r="A231" s="9" t="s">
        <v>2159</v>
      </c>
      <c r="B231" s="141" t="s">
        <v>2203</v>
      </c>
      <c r="D231" s="141" t="s">
        <v>427</v>
      </c>
      <c r="H231" s="141">
        <f t="shared" si="19"/>
        <v>3</v>
      </c>
      <c r="J231" s="71" t="s">
        <v>131</v>
      </c>
      <c r="K231" s="139" t="str">
        <f t="shared" si="22"/>
        <v>e927</v>
      </c>
      <c r="L231" s="18" t="str">
        <f t="shared" si="23"/>
        <v>Contrats collectifs d'assurance en cas de vie [7]</v>
      </c>
      <c r="M231" s="138"/>
      <c r="N231" s="138" t="s">
        <v>192</v>
      </c>
      <c r="O231" s="141" t="s">
        <v>427</v>
      </c>
      <c r="P231"/>
      <c r="Q231"/>
      <c r="R231"/>
      <c r="S231"/>
      <c r="T231" s="101"/>
      <c r="U231" s="141"/>
    </row>
    <row r="232" spans="1:22" s="9" customFormat="1" outlineLevel="3">
      <c r="A232" s="9" t="s">
        <v>2160</v>
      </c>
      <c r="B232" s="141" t="s">
        <v>2204</v>
      </c>
      <c r="D232" s="141" t="s">
        <v>427</v>
      </c>
      <c r="H232" s="141">
        <f t="shared" si="19"/>
        <v>2</v>
      </c>
      <c r="J232" s="70" t="s">
        <v>187</v>
      </c>
      <c r="K232" s="139" t="str">
        <f t="shared" si="22"/>
        <v>e959</v>
      </c>
      <c r="L232" s="18" t="str">
        <f t="shared" si="23"/>
        <v>Garanties en cas de décès</v>
      </c>
      <c r="M232" s="138" t="s">
        <v>190</v>
      </c>
      <c r="N232" s="138" t="s">
        <v>192</v>
      </c>
      <c r="O232" s="141" t="s">
        <v>427</v>
      </c>
      <c r="P232"/>
      <c r="Q232"/>
      <c r="R232"/>
      <c r="S232"/>
      <c r="T232" s="101"/>
      <c r="U232" s="141"/>
    </row>
    <row r="233" spans="1:22" s="9" customFormat="1" outlineLevel="4">
      <c r="A233" s="9" t="s">
        <v>2161</v>
      </c>
      <c r="B233" s="141" t="s">
        <v>2205</v>
      </c>
      <c r="D233" s="141" t="s">
        <v>427</v>
      </c>
      <c r="H233" s="141">
        <f t="shared" si="19"/>
        <v>2</v>
      </c>
      <c r="J233" s="71" t="s">
        <v>127</v>
      </c>
      <c r="K233" s="139" t="str">
        <f t="shared" si="22"/>
        <v>e936</v>
      </c>
      <c r="L233" s="18" t="str">
        <f t="shared" si="23"/>
        <v>Contrats individuels d'assurance temporaire décès (y compris groupes ouverts) [3]</v>
      </c>
      <c r="M233" s="138"/>
      <c r="N233" s="138" t="s">
        <v>192</v>
      </c>
      <c r="O233" s="141" t="s">
        <v>427</v>
      </c>
      <c r="P233"/>
      <c r="Q233"/>
      <c r="R233"/>
      <c r="S233"/>
      <c r="T233" s="101"/>
      <c r="U233" s="141"/>
    </row>
    <row r="234" spans="1:22" s="9" customFormat="1" outlineLevel="4">
      <c r="A234" s="9" t="s">
        <v>2162</v>
      </c>
      <c r="B234" s="141" t="s">
        <v>2206</v>
      </c>
      <c r="D234" s="141" t="s">
        <v>427</v>
      </c>
      <c r="H234" s="141">
        <f t="shared" si="19"/>
        <v>2</v>
      </c>
      <c r="J234" s="71" t="s">
        <v>130</v>
      </c>
      <c r="K234" s="139" t="str">
        <f t="shared" si="22"/>
        <v>e926</v>
      </c>
      <c r="L234" s="18" t="str">
        <f t="shared" si="23"/>
        <v>Contrats collectifs d'assurance en cas de décès [6]</v>
      </c>
      <c r="M234" s="138"/>
      <c r="N234" s="138" t="s">
        <v>192</v>
      </c>
      <c r="O234" s="141" t="s">
        <v>427</v>
      </c>
      <c r="P234"/>
      <c r="Q234"/>
      <c r="R234"/>
      <c r="S234"/>
      <c r="T234" s="101"/>
      <c r="U234" s="141"/>
    </row>
    <row r="235" spans="1:22" s="9" customFormat="1" outlineLevel="4">
      <c r="A235" s="9" t="s">
        <v>2163</v>
      </c>
      <c r="B235" s="141" t="s">
        <v>2207</v>
      </c>
      <c r="D235" s="141" t="s">
        <v>427</v>
      </c>
      <c r="H235" s="141">
        <f t="shared" si="19"/>
        <v>2</v>
      </c>
      <c r="J235" s="56" t="s">
        <v>388</v>
      </c>
      <c r="K235" s="139" t="str">
        <f t="shared" si="22"/>
        <v>e938</v>
      </c>
      <c r="L235" s="18" t="str">
        <f t="shared" si="23"/>
        <v>Contrats relevant de l'article L. 144-2 mais ne relevant pas de l'article L. 143-1 (PERP) [11]</v>
      </c>
      <c r="M235" s="138"/>
      <c r="N235" s="138" t="s">
        <v>192</v>
      </c>
      <c r="O235" s="141" t="s">
        <v>427</v>
      </c>
      <c r="P235"/>
      <c r="Q235"/>
      <c r="R235"/>
      <c r="S235"/>
      <c r="T235" s="101"/>
      <c r="U235" s="141"/>
    </row>
    <row r="236" spans="1:22" s="9" customFormat="1" outlineLevel="4">
      <c r="A236" s="9" t="s">
        <v>2164</v>
      </c>
      <c r="B236" s="141" t="s">
        <v>2208</v>
      </c>
      <c r="D236" s="141" t="s">
        <v>427</v>
      </c>
      <c r="H236" s="141">
        <f t="shared" si="19"/>
        <v>2</v>
      </c>
      <c r="J236" s="56" t="s">
        <v>387</v>
      </c>
      <c r="K236" s="139" t="str">
        <f t="shared" si="22"/>
        <v>e975</v>
      </c>
      <c r="L236" s="18" t="str">
        <f t="shared" si="23"/>
        <v>Opérations relevant de l'article L. 134-1 mais ne relevant pas des articles L. 143-1 et L. 144-2 (Eurocroissance) [13]</v>
      </c>
      <c r="M236" s="138"/>
      <c r="N236" s="138" t="s">
        <v>192</v>
      </c>
      <c r="O236" s="141" t="s">
        <v>427</v>
      </c>
      <c r="P236"/>
      <c r="Q236"/>
      <c r="R236"/>
      <c r="S236" s="138"/>
      <c r="T236" s="101"/>
      <c r="U236" s="141"/>
    </row>
    <row r="237" spans="1:22" s="9" customFormat="1" outlineLevel="3">
      <c r="A237" s="9" t="s">
        <v>2165</v>
      </c>
      <c r="B237" s="141" t="s">
        <v>2209</v>
      </c>
      <c r="D237" s="141" t="s">
        <v>427</v>
      </c>
      <c r="H237" s="141">
        <f t="shared" si="19"/>
        <v>2</v>
      </c>
      <c r="J237" s="22" t="s">
        <v>2543</v>
      </c>
      <c r="K237" s="139" t="str">
        <f t="shared" si="22"/>
        <v>e1272</v>
      </c>
      <c r="L237" s="18" t="str">
        <f t="shared" si="23"/>
        <v>Autres Vie [Branche 26, non PERP et non RPS]</v>
      </c>
      <c r="M237" s="138"/>
      <c r="N237" s="138" t="s">
        <v>192</v>
      </c>
      <c r="O237" s="141" t="s">
        <v>427</v>
      </c>
      <c r="P237"/>
      <c r="Q237"/>
      <c r="R237"/>
      <c r="S237"/>
      <c r="T237" s="101"/>
    </row>
    <row r="238" spans="1:22" s="9" customFormat="1" outlineLevel="2">
      <c r="A238" s="9" t="s">
        <v>2166</v>
      </c>
      <c r="B238" s="141" t="s">
        <v>2210</v>
      </c>
      <c r="D238" s="141" t="s">
        <v>427</v>
      </c>
      <c r="H238" s="141">
        <f t="shared" si="19"/>
        <v>2</v>
      </c>
      <c r="J238" s="43" t="s">
        <v>2573</v>
      </c>
      <c r="K238" s="92"/>
      <c r="L238" s="18"/>
      <c r="M238" s="141"/>
      <c r="N238" s="138"/>
      <c r="O238" s="141" t="s">
        <v>427</v>
      </c>
      <c r="P238"/>
      <c r="Q238" s="138" t="s">
        <v>248</v>
      </c>
      <c r="R238" s="141" t="s">
        <v>1148</v>
      </c>
      <c r="S238"/>
      <c r="T238" s="101"/>
    </row>
    <row r="239" spans="1:22" s="9" customFormat="1" outlineLevel="2">
      <c r="A239" s="9" t="s">
        <v>2167</v>
      </c>
      <c r="B239" s="141" t="s">
        <v>2211</v>
      </c>
      <c r="D239" s="141" t="s">
        <v>427</v>
      </c>
      <c r="H239" s="141">
        <f t="shared" si="19"/>
        <v>2</v>
      </c>
      <c r="J239" s="53" t="s">
        <v>244</v>
      </c>
      <c r="K239" s="92" t="str">
        <f t="shared" ref="K239:K255" si="24">VLOOKUP(J239,$A$1:$I$311,2,FALSE)</f>
        <v>x0</v>
      </c>
      <c r="L239" s="18" t="str">
        <f>J239</f>
        <v>Total/NA</v>
      </c>
      <c r="M239" s="141" t="s">
        <v>190</v>
      </c>
      <c r="N239" s="141"/>
      <c r="O239" s="141" t="s">
        <v>243</v>
      </c>
      <c r="P239"/>
      <c r="Q239"/>
      <c r="R239"/>
      <c r="S239"/>
      <c r="T239" s="101"/>
    </row>
    <row r="240" spans="1:22" s="9" customFormat="1">
      <c r="A240" s="9" t="s">
        <v>2168</v>
      </c>
      <c r="B240" s="141" t="s">
        <v>2212</v>
      </c>
      <c r="D240" s="141" t="s">
        <v>427</v>
      </c>
      <c r="H240" s="141">
        <f t="shared" si="19"/>
        <v>2</v>
      </c>
      <c r="J240" s="47" t="s">
        <v>549</v>
      </c>
      <c r="K240" s="92" t="str">
        <f t="shared" si="24"/>
        <v>e992</v>
      </c>
      <c r="L240" s="18" t="str">
        <f>J240</f>
        <v>Vie [Hors épargne en UC]</v>
      </c>
      <c r="M240" s="141" t="s">
        <v>190</v>
      </c>
      <c r="N240" s="138" t="s">
        <v>192</v>
      </c>
      <c r="O240" s="141" t="s">
        <v>427</v>
      </c>
      <c r="P240"/>
      <c r="Q240"/>
      <c r="R240"/>
      <c r="T240" s="101"/>
      <c r="V240" s="138"/>
    </row>
    <row r="241" spans="1:27" s="9" customFormat="1" outlineLevel="1">
      <c r="A241" s="9" t="s">
        <v>2169</v>
      </c>
      <c r="B241" s="141" t="s">
        <v>2213</v>
      </c>
      <c r="D241" s="141" t="s">
        <v>427</v>
      </c>
      <c r="H241" s="141">
        <f t="shared" si="19"/>
        <v>2</v>
      </c>
      <c r="J241" s="22" t="s">
        <v>2545</v>
      </c>
      <c r="K241" s="92" t="str">
        <f t="shared" si="24"/>
        <v>e1273</v>
      </c>
      <c r="L241" s="18" t="str">
        <f>J241</f>
        <v>Vie [Hors branche 26 non PERP et non RPS]</v>
      </c>
      <c r="M241" s="141" t="s">
        <v>190</v>
      </c>
      <c r="N241" s="138" t="s">
        <v>192</v>
      </c>
      <c r="O241" s="141" t="s">
        <v>427</v>
      </c>
      <c r="P241"/>
      <c r="Q241"/>
      <c r="R241"/>
      <c r="T241" s="101"/>
      <c r="V241" s="138"/>
    </row>
    <row r="242" spans="1:27" s="9" customFormat="1" outlineLevel="2">
      <c r="A242" s="9" t="s">
        <v>2170</v>
      </c>
      <c r="B242" s="141" t="s">
        <v>2214</v>
      </c>
      <c r="D242" s="141" t="s">
        <v>427</v>
      </c>
      <c r="H242" s="141">
        <f t="shared" si="19"/>
        <v>2</v>
      </c>
      <c r="J242" s="56" t="s">
        <v>547</v>
      </c>
      <c r="K242" s="92" t="str">
        <f t="shared" si="24"/>
        <v>x91</v>
      </c>
      <c r="L242" s="18" t="str">
        <f t="shared" ref="L242:L255" si="25">J242</f>
        <v>Épargne hors UC</v>
      </c>
      <c r="M242" s="141" t="s">
        <v>190</v>
      </c>
      <c r="N242" s="138" t="s">
        <v>192</v>
      </c>
      <c r="O242" s="141" t="s">
        <v>243</v>
      </c>
      <c r="P242"/>
      <c r="Q242"/>
      <c r="R242"/>
      <c r="T242" s="101"/>
      <c r="V242" s="138"/>
    </row>
    <row r="243" spans="1:27" s="9" customFormat="1" outlineLevel="2">
      <c r="A243" s="9" t="s">
        <v>2171</v>
      </c>
      <c r="B243" s="141" t="s">
        <v>2215</v>
      </c>
      <c r="D243" s="141" t="s">
        <v>427</v>
      </c>
      <c r="H243" s="141">
        <f t="shared" si="19"/>
        <v>4</v>
      </c>
      <c r="J243" s="70" t="s">
        <v>188</v>
      </c>
      <c r="K243" s="92" t="str">
        <f t="shared" si="24"/>
        <v>e961</v>
      </c>
      <c r="L243" s="18" t="str">
        <f t="shared" si="25"/>
        <v>Garanties en cas de vie et capitalisation [hors contrats en UC]</v>
      </c>
      <c r="M243" s="141" t="s">
        <v>190</v>
      </c>
      <c r="N243" s="138" t="s">
        <v>192</v>
      </c>
      <c r="O243" s="141" t="s">
        <v>427</v>
      </c>
      <c r="P243"/>
      <c r="Q243"/>
      <c r="T243" s="101"/>
      <c r="V243" s="138"/>
    </row>
    <row r="244" spans="1:27" s="9" customFormat="1" outlineLevel="2">
      <c r="A244" s="9" t="s">
        <v>2172</v>
      </c>
      <c r="B244" s="141" t="s">
        <v>2216</v>
      </c>
      <c r="D244" s="141" t="s">
        <v>427</v>
      </c>
      <c r="H244" s="141">
        <f t="shared" si="19"/>
        <v>2</v>
      </c>
      <c r="J244" s="71" t="s">
        <v>125</v>
      </c>
      <c r="K244" s="92" t="str">
        <f t="shared" si="24"/>
        <v>e932</v>
      </c>
      <c r="L244" s="18" t="str">
        <f t="shared" si="25"/>
        <v>Contrats de capitalisation à prime unique (ou versements libres) [1]</v>
      </c>
      <c r="M244" s="141"/>
      <c r="N244" s="138" t="s">
        <v>192</v>
      </c>
      <c r="O244" s="141" t="s">
        <v>427</v>
      </c>
      <c r="P244"/>
      <c r="Q244"/>
      <c r="R244"/>
      <c r="S244"/>
      <c r="T244" s="101"/>
      <c r="V244" s="138"/>
    </row>
    <row r="245" spans="1:27" s="9" customFormat="1" outlineLevel="2">
      <c r="A245" s="9" t="s">
        <v>2173</v>
      </c>
      <c r="B245" s="141" t="s">
        <v>2217</v>
      </c>
      <c r="D245" s="141" t="s">
        <v>427</v>
      </c>
      <c r="H245" s="141">
        <f t="shared" si="19"/>
        <v>2</v>
      </c>
      <c r="J245" s="71" t="s">
        <v>126</v>
      </c>
      <c r="K245" s="92" t="str">
        <f t="shared" si="24"/>
        <v>e933</v>
      </c>
      <c r="L245" s="18" t="str">
        <f t="shared" si="25"/>
        <v>Contrats de capitalisation à primes périodiques [2]</v>
      </c>
      <c r="M245" s="141"/>
      <c r="N245" s="138" t="s">
        <v>192</v>
      </c>
      <c r="O245" s="141" t="s">
        <v>427</v>
      </c>
      <c r="P245"/>
      <c r="Q245"/>
      <c r="R245"/>
      <c r="S245"/>
      <c r="T245" s="101"/>
      <c r="V245" s="138"/>
    </row>
    <row r="246" spans="1:27" s="9" customFormat="1" outlineLevel="2">
      <c r="A246" s="9" t="s">
        <v>2174</v>
      </c>
      <c r="B246" s="141" t="s">
        <v>2218</v>
      </c>
      <c r="D246" s="141" t="s">
        <v>427</v>
      </c>
      <c r="H246" s="141">
        <f t="shared" si="19"/>
        <v>4</v>
      </c>
      <c r="J246" s="71" t="s">
        <v>128</v>
      </c>
      <c r="K246" s="92" t="str">
        <f t="shared" si="24"/>
        <v>e911</v>
      </c>
      <c r="L246" s="18" t="str">
        <f t="shared" si="25"/>
        <v>Autres contrats individuels d'assurance vie à prime unique (ou versements libres) (y compris groupes ouverts) [4]</v>
      </c>
      <c r="M246" s="141"/>
      <c r="N246" s="138" t="s">
        <v>192</v>
      </c>
      <c r="O246" s="141" t="s">
        <v>427</v>
      </c>
      <c r="P246"/>
      <c r="Q246"/>
      <c r="R246"/>
      <c r="S246"/>
      <c r="T246" s="101"/>
      <c r="V246" s="138"/>
    </row>
    <row r="247" spans="1:27" s="141" customFormat="1" outlineLevel="2">
      <c r="A247" s="141" t="s">
        <v>2175</v>
      </c>
      <c r="B247" s="141" t="s">
        <v>2219</v>
      </c>
      <c r="D247" s="141" t="s">
        <v>427</v>
      </c>
      <c r="H247" s="141">
        <f t="shared" si="19"/>
        <v>2</v>
      </c>
      <c r="J247" s="71" t="s">
        <v>129</v>
      </c>
      <c r="K247" s="92" t="str">
        <f t="shared" si="24"/>
        <v>e912</v>
      </c>
      <c r="L247" s="18" t="str">
        <f t="shared" si="25"/>
        <v>Autres contrats individuels d'assurance vie à primes périodiques (y compris groupes ouverts) [5]</v>
      </c>
      <c r="N247" s="138" t="s">
        <v>192</v>
      </c>
      <c r="O247" s="141" t="s">
        <v>427</v>
      </c>
      <c r="P247"/>
      <c r="Q247"/>
      <c r="R247"/>
      <c r="S247"/>
      <c r="T247" s="101"/>
      <c r="U247" s="9"/>
    </row>
    <row r="248" spans="1:27" s="9" customFormat="1" outlineLevel="2">
      <c r="A248" s="9" t="s">
        <v>2176</v>
      </c>
      <c r="B248" s="141" t="s">
        <v>2220</v>
      </c>
      <c r="D248" s="141" t="s">
        <v>427</v>
      </c>
      <c r="H248" s="141">
        <f t="shared" si="19"/>
        <v>2</v>
      </c>
      <c r="J248" s="71" t="s">
        <v>131</v>
      </c>
      <c r="K248" s="139" t="str">
        <f t="shared" si="24"/>
        <v>e927</v>
      </c>
      <c r="L248" s="18" t="str">
        <f t="shared" si="25"/>
        <v>Contrats collectifs d'assurance en cas de vie [7]</v>
      </c>
      <c r="M248" s="138"/>
      <c r="N248" s="138" t="s">
        <v>192</v>
      </c>
      <c r="O248" s="141" t="s">
        <v>427</v>
      </c>
      <c r="P248"/>
      <c r="Q248"/>
      <c r="R248"/>
      <c r="S248" s="101"/>
      <c r="T248" s="101"/>
      <c r="V248" s="141"/>
    </row>
    <row r="249" spans="1:27" s="9" customFormat="1">
      <c r="A249" s="9" t="s">
        <v>2177</v>
      </c>
      <c r="B249" s="141" t="s">
        <v>2221</v>
      </c>
      <c r="D249" s="141" t="s">
        <v>427</v>
      </c>
      <c r="H249" s="141">
        <f t="shared" si="19"/>
        <v>2</v>
      </c>
      <c r="J249" s="71" t="s">
        <v>2570</v>
      </c>
      <c r="K249" s="92" t="str">
        <f t="shared" si="24"/>
        <v>e1274</v>
      </c>
      <c r="L249" s="18" t="str">
        <f>J249</f>
        <v>Contrats de retraite professionnelle supplémentaire régis par l'article L. 143-1 ne relevant pas des 12, 14 ou 15 [16]</v>
      </c>
      <c r="M249" s="138"/>
      <c r="N249" s="138" t="s">
        <v>192</v>
      </c>
      <c r="O249" s="141" t="s">
        <v>427</v>
      </c>
      <c r="P249"/>
      <c r="Q249"/>
      <c r="R249"/>
      <c r="S249" s="101"/>
      <c r="T249" s="101"/>
      <c r="V249" s="141"/>
    </row>
    <row r="250" spans="1:27" s="9" customFormat="1" outlineLevel="1">
      <c r="A250" s="9" t="s">
        <v>2178</v>
      </c>
      <c r="B250" s="141" t="s">
        <v>2222</v>
      </c>
      <c r="D250" s="141" t="s">
        <v>427</v>
      </c>
      <c r="H250" s="141">
        <f t="shared" si="19"/>
        <v>3</v>
      </c>
      <c r="J250" s="70" t="s">
        <v>187</v>
      </c>
      <c r="K250" s="139" t="str">
        <f t="shared" si="24"/>
        <v>e959</v>
      </c>
      <c r="L250" s="18" t="str">
        <f t="shared" si="25"/>
        <v>Garanties en cas de décès</v>
      </c>
      <c r="M250" s="138" t="s">
        <v>190</v>
      </c>
      <c r="N250" s="138" t="s">
        <v>192</v>
      </c>
      <c r="O250" s="141" t="s">
        <v>427</v>
      </c>
      <c r="P250"/>
      <c r="Q250"/>
      <c r="R250"/>
      <c r="S250" s="101"/>
      <c r="T250" s="101"/>
      <c r="V250" s="141"/>
    </row>
    <row r="251" spans="1:27" s="9" customFormat="1" outlineLevel="2">
      <c r="A251" s="9" t="s">
        <v>2179</v>
      </c>
      <c r="B251" s="141" t="s">
        <v>2223</v>
      </c>
      <c r="D251" s="141" t="s">
        <v>427</v>
      </c>
      <c r="H251" s="141">
        <f t="shared" si="19"/>
        <v>3</v>
      </c>
      <c r="J251" s="71" t="s">
        <v>127</v>
      </c>
      <c r="K251" s="139" t="str">
        <f t="shared" si="24"/>
        <v>e936</v>
      </c>
      <c r="L251" s="18" t="str">
        <f t="shared" si="25"/>
        <v>Contrats individuels d'assurance temporaire décès (y compris groupes ouverts) [3]</v>
      </c>
      <c r="M251" s="138"/>
      <c r="N251" s="138" t="s">
        <v>192</v>
      </c>
      <c r="O251" s="141" t="s">
        <v>427</v>
      </c>
      <c r="P251"/>
      <c r="Q251"/>
      <c r="R251"/>
      <c r="S251" s="101"/>
      <c r="T251" s="101"/>
      <c r="V251" s="141"/>
    </row>
    <row r="252" spans="1:27" s="9" customFormat="1" outlineLevel="2">
      <c r="A252" s="9" t="s">
        <v>2180</v>
      </c>
      <c r="B252" s="141" t="s">
        <v>2224</v>
      </c>
      <c r="D252" s="141" t="s">
        <v>427</v>
      </c>
      <c r="H252" s="141">
        <f t="shared" si="19"/>
        <v>3</v>
      </c>
      <c r="J252" s="71" t="s">
        <v>130</v>
      </c>
      <c r="K252" s="139" t="str">
        <f t="shared" si="24"/>
        <v>e926</v>
      </c>
      <c r="L252" s="18" t="str">
        <f t="shared" si="25"/>
        <v>Contrats collectifs d'assurance en cas de décès [6]</v>
      </c>
      <c r="M252" s="138"/>
      <c r="N252" s="138" t="s">
        <v>192</v>
      </c>
      <c r="O252" s="141" t="s">
        <v>427</v>
      </c>
      <c r="P252"/>
      <c r="Q252"/>
      <c r="R252"/>
      <c r="S252" s="101"/>
      <c r="T252" s="101"/>
      <c r="V252" s="141"/>
    </row>
    <row r="253" spans="1:27" s="9" customFormat="1">
      <c r="A253" t="s">
        <v>1967</v>
      </c>
      <c r="B253" s="141" t="s">
        <v>2225</v>
      </c>
      <c r="C253"/>
      <c r="D253" s="141" t="s">
        <v>427</v>
      </c>
      <c r="E253"/>
      <c r="F253"/>
      <c r="G253"/>
      <c r="H253" s="141">
        <f t="shared" si="19"/>
        <v>1</v>
      </c>
      <c r="I253"/>
      <c r="J253" s="56" t="s">
        <v>388</v>
      </c>
      <c r="K253" s="139" t="str">
        <f t="shared" si="24"/>
        <v>e938</v>
      </c>
      <c r="L253" s="18" t="str">
        <f t="shared" si="25"/>
        <v>Contrats relevant de l'article L. 144-2 mais ne relevant pas de l'article L. 143-1 (PERP) [11]</v>
      </c>
      <c r="M253" s="138"/>
      <c r="N253" s="138" t="s">
        <v>192</v>
      </c>
      <c r="O253" s="141" t="s">
        <v>427</v>
      </c>
      <c r="P253"/>
      <c r="Q253"/>
      <c r="R253" s="13"/>
      <c r="S253" s="101"/>
      <c r="T253" s="101"/>
      <c r="V253" s="141"/>
    </row>
    <row r="254" spans="1:27" outlineLevel="1">
      <c r="A254" t="s">
        <v>2182</v>
      </c>
      <c r="B254" s="141" t="s">
        <v>2226</v>
      </c>
      <c r="D254" s="141" t="s">
        <v>427</v>
      </c>
      <c r="H254" s="141">
        <f t="shared" si="19"/>
        <v>1</v>
      </c>
      <c r="J254" s="56" t="s">
        <v>387</v>
      </c>
      <c r="K254" s="139" t="str">
        <f t="shared" si="24"/>
        <v>e975</v>
      </c>
      <c r="L254" s="18" t="str">
        <f t="shared" si="25"/>
        <v>Opérations relevant de l'article L. 134-1 mais ne relevant pas des articles L. 143-1 et L. 144-2 (Eurocroissance) [13]</v>
      </c>
      <c r="M254" s="138"/>
      <c r="N254" s="138" t="s">
        <v>192</v>
      </c>
      <c r="O254" s="141" t="s">
        <v>427</v>
      </c>
      <c r="S254" s="101"/>
      <c r="T254" s="101"/>
      <c r="U254" s="9"/>
      <c r="V254" s="141"/>
      <c r="W254" s="9"/>
      <c r="X254" s="9"/>
      <c r="Y254" s="9"/>
      <c r="Z254" s="9"/>
      <c r="AA254" s="9"/>
    </row>
    <row r="255" spans="1:27" outlineLevel="2">
      <c r="A255" t="s">
        <v>2184</v>
      </c>
      <c r="B255" s="141" t="s">
        <v>2227</v>
      </c>
      <c r="D255" s="141" t="s">
        <v>427</v>
      </c>
      <c r="H255" s="141">
        <f t="shared" si="19"/>
        <v>1</v>
      </c>
      <c r="J255" s="22" t="s">
        <v>2543</v>
      </c>
      <c r="K255" s="139" t="str">
        <f t="shared" si="24"/>
        <v>e1272</v>
      </c>
      <c r="L255" s="18" t="str">
        <f t="shared" si="25"/>
        <v>Autres Vie [Branche 26, non PERP et non RPS]</v>
      </c>
      <c r="M255" s="138"/>
      <c r="N255" s="138" t="s">
        <v>192</v>
      </c>
      <c r="O255" s="141" t="s">
        <v>427</v>
      </c>
      <c r="P255" s="138"/>
      <c r="Q255" s="138"/>
      <c r="R255" s="138"/>
      <c r="S255" s="101"/>
      <c r="T255" s="101"/>
      <c r="U255" s="9"/>
      <c r="V255" s="141"/>
    </row>
    <row r="256" spans="1:27" outlineLevel="3">
      <c r="A256" t="s">
        <v>2185</v>
      </c>
      <c r="B256" s="141" t="s">
        <v>2228</v>
      </c>
      <c r="D256" s="141" t="s">
        <v>427</v>
      </c>
      <c r="H256" s="141">
        <f t="shared" si="19"/>
        <v>1</v>
      </c>
      <c r="J256" s="205" t="s">
        <v>2774</v>
      </c>
      <c r="K256" s="92"/>
      <c r="L256" s="18"/>
      <c r="M256" s="141"/>
      <c r="N256" s="138"/>
      <c r="O256" s="141" t="s">
        <v>427</v>
      </c>
      <c r="P256" s="138"/>
      <c r="Q256" s="138" t="s">
        <v>248</v>
      </c>
      <c r="R256" s="141" t="s">
        <v>1148</v>
      </c>
      <c r="S256" s="138"/>
      <c r="T256" s="101"/>
      <c r="U256" s="9"/>
      <c r="V256" s="141"/>
    </row>
    <row r="257" spans="1:22" outlineLevel="3">
      <c r="A257" s="138" t="s">
        <v>2435</v>
      </c>
      <c r="B257" s="141" t="s">
        <v>2419</v>
      </c>
      <c r="D257" s="141" t="s">
        <v>427</v>
      </c>
      <c r="H257" s="141">
        <f t="shared" si="19"/>
        <v>3</v>
      </c>
      <c r="J257" s="53" t="s">
        <v>244</v>
      </c>
      <c r="K257" s="92" t="str">
        <f t="shared" ref="K257:K274" si="26">VLOOKUP(J257,$A$1:$I$311,2,FALSE)</f>
        <v>x0</v>
      </c>
      <c r="L257" s="18" t="str">
        <f>J257</f>
        <v>Total/NA</v>
      </c>
      <c r="M257" s="141" t="s">
        <v>190</v>
      </c>
      <c r="N257" s="141"/>
      <c r="O257" s="141" t="s">
        <v>243</v>
      </c>
      <c r="S257" s="101"/>
      <c r="T257" s="101"/>
      <c r="U257" s="9"/>
      <c r="V257" s="141"/>
    </row>
    <row r="258" spans="1:22" outlineLevel="3">
      <c r="A258" s="138" t="s">
        <v>2436</v>
      </c>
      <c r="B258" s="141" t="s">
        <v>2420</v>
      </c>
      <c r="D258" s="141" t="s">
        <v>427</v>
      </c>
      <c r="H258" s="141">
        <f t="shared" ref="H258:H293" si="27">COUNTIF($J$2:$J$814,A258)</f>
        <v>3</v>
      </c>
      <c r="J258" s="47" t="s">
        <v>549</v>
      </c>
      <c r="K258" s="92" t="str">
        <f t="shared" si="26"/>
        <v>e992</v>
      </c>
      <c r="L258" s="18" t="str">
        <f>J258</f>
        <v>Vie [Hors épargne en UC]</v>
      </c>
      <c r="M258" s="141" t="s">
        <v>190</v>
      </c>
      <c r="N258" s="138" t="s">
        <v>192</v>
      </c>
      <c r="O258" s="141" t="s">
        <v>427</v>
      </c>
      <c r="S258" s="101"/>
      <c r="T258" s="101"/>
      <c r="U258" s="9"/>
      <c r="V258" s="141"/>
    </row>
    <row r="259" spans="1:22" outlineLevel="3">
      <c r="A259" s="138" t="s">
        <v>2437</v>
      </c>
      <c r="B259" s="141" t="s">
        <v>2421</v>
      </c>
      <c r="D259" s="141" t="s">
        <v>427</v>
      </c>
      <c r="H259" s="141">
        <f t="shared" si="27"/>
        <v>3</v>
      </c>
      <c r="J259" s="22" t="s">
        <v>2545</v>
      </c>
      <c r="K259" s="92" t="str">
        <f t="shared" si="26"/>
        <v>e1273</v>
      </c>
      <c r="L259" s="18" t="str">
        <f>J259</f>
        <v>Vie [Hors branche 26 non PERP et non RPS]</v>
      </c>
      <c r="M259" s="141" t="s">
        <v>190</v>
      </c>
      <c r="N259" s="138" t="s">
        <v>192</v>
      </c>
      <c r="O259" s="141" t="s">
        <v>427</v>
      </c>
      <c r="S259" s="101"/>
      <c r="T259" s="101"/>
      <c r="U259" s="9"/>
      <c r="V259" s="141"/>
    </row>
    <row r="260" spans="1:22" outlineLevel="3">
      <c r="A260" s="138" t="s">
        <v>2438</v>
      </c>
      <c r="B260" s="141" t="s">
        <v>2422</v>
      </c>
      <c r="D260" s="141" t="s">
        <v>427</v>
      </c>
      <c r="H260" s="141">
        <f t="shared" si="27"/>
        <v>3</v>
      </c>
      <c r="J260" s="56" t="s">
        <v>547</v>
      </c>
      <c r="K260" s="92" t="str">
        <f t="shared" si="26"/>
        <v>x91</v>
      </c>
      <c r="L260" s="18" t="str">
        <f t="shared" ref="L260:L266" si="28">J260</f>
        <v>Épargne hors UC</v>
      </c>
      <c r="M260" s="141" t="s">
        <v>190</v>
      </c>
      <c r="N260" s="138" t="s">
        <v>192</v>
      </c>
      <c r="O260" s="141" t="s">
        <v>243</v>
      </c>
      <c r="P260" s="9"/>
      <c r="Q260" s="9"/>
      <c r="R260" s="9"/>
      <c r="S260" s="101"/>
      <c r="T260" s="101"/>
      <c r="U260" s="141"/>
      <c r="V260" s="141"/>
    </row>
    <row r="261" spans="1:22" outlineLevel="3">
      <c r="A261" s="138" t="s">
        <v>2439</v>
      </c>
      <c r="B261" s="141" t="s">
        <v>2423</v>
      </c>
      <c r="D261" s="141" t="s">
        <v>427</v>
      </c>
      <c r="H261" s="141">
        <f t="shared" si="27"/>
        <v>3</v>
      </c>
      <c r="J261" s="70" t="s">
        <v>188</v>
      </c>
      <c r="K261" s="92" t="str">
        <f t="shared" si="26"/>
        <v>e961</v>
      </c>
      <c r="L261" s="18" t="str">
        <f t="shared" si="28"/>
        <v>Garanties en cas de vie et capitalisation [hors contrats en UC]</v>
      </c>
      <c r="M261" s="141" t="s">
        <v>190</v>
      </c>
      <c r="N261" s="138" t="s">
        <v>192</v>
      </c>
      <c r="O261" s="141" t="s">
        <v>427</v>
      </c>
      <c r="P261" s="9"/>
      <c r="Q261" s="9"/>
      <c r="R261" s="9"/>
      <c r="S261" s="101"/>
      <c r="T261" s="101"/>
      <c r="U261" s="141"/>
      <c r="V261" s="141"/>
    </row>
    <row r="262" spans="1:22" outlineLevel="3">
      <c r="A262" s="138" t="s">
        <v>2440</v>
      </c>
      <c r="B262" s="141" t="s">
        <v>2424</v>
      </c>
      <c r="D262" s="141" t="s">
        <v>427</v>
      </c>
      <c r="H262" s="141">
        <f t="shared" si="27"/>
        <v>3</v>
      </c>
      <c r="J262" s="71" t="s">
        <v>125</v>
      </c>
      <c r="K262" s="92" t="str">
        <f t="shared" si="26"/>
        <v>e932</v>
      </c>
      <c r="L262" s="18" t="str">
        <f t="shared" si="28"/>
        <v>Contrats de capitalisation à prime unique (ou versements libres) [1]</v>
      </c>
      <c r="M262" s="141"/>
      <c r="N262" s="138" t="s">
        <v>192</v>
      </c>
      <c r="O262" s="141" t="s">
        <v>427</v>
      </c>
      <c r="P262" s="9"/>
      <c r="Q262" s="9"/>
      <c r="R262" s="9"/>
      <c r="S262" s="101"/>
      <c r="T262" s="101"/>
      <c r="U262" s="141"/>
      <c r="V262" s="141"/>
    </row>
    <row r="263" spans="1:22" outlineLevel="2">
      <c r="A263" s="138" t="s">
        <v>2441</v>
      </c>
      <c r="B263" s="141" t="s">
        <v>2425</v>
      </c>
      <c r="D263" s="141" t="s">
        <v>427</v>
      </c>
      <c r="H263" s="141">
        <f t="shared" si="27"/>
        <v>3</v>
      </c>
      <c r="J263" s="71" t="s">
        <v>126</v>
      </c>
      <c r="K263" s="92" t="str">
        <f t="shared" si="26"/>
        <v>e933</v>
      </c>
      <c r="L263" s="18" t="str">
        <f t="shared" si="28"/>
        <v>Contrats de capitalisation à primes périodiques [2]</v>
      </c>
      <c r="M263" s="141"/>
      <c r="N263" s="138" t="s">
        <v>192</v>
      </c>
      <c r="O263" s="141" t="s">
        <v>427</v>
      </c>
      <c r="P263" s="9"/>
      <c r="Q263" s="9"/>
      <c r="R263" s="9"/>
      <c r="S263" s="101"/>
      <c r="T263" s="101"/>
      <c r="U263" s="141"/>
      <c r="V263" s="141"/>
    </row>
    <row r="264" spans="1:22" outlineLevel="2">
      <c r="A264" s="138" t="s">
        <v>2442</v>
      </c>
      <c r="B264" s="141" t="s">
        <v>2426</v>
      </c>
      <c r="D264" s="141" t="s">
        <v>427</v>
      </c>
      <c r="H264" s="141">
        <f t="shared" si="27"/>
        <v>3</v>
      </c>
      <c r="J264" s="71" t="s">
        <v>128</v>
      </c>
      <c r="K264" s="92" t="str">
        <f t="shared" si="26"/>
        <v>e911</v>
      </c>
      <c r="L264" s="18" t="str">
        <f t="shared" si="28"/>
        <v>Autres contrats individuels d'assurance vie à prime unique (ou versements libres) (y compris groupes ouverts) [4]</v>
      </c>
      <c r="M264" s="141"/>
      <c r="N264" s="138" t="s">
        <v>192</v>
      </c>
      <c r="O264" s="141" t="s">
        <v>427</v>
      </c>
      <c r="S264" s="101"/>
      <c r="T264" s="101"/>
      <c r="U264" s="141"/>
      <c r="V264" s="141"/>
    </row>
    <row r="265" spans="1:22" outlineLevel="3">
      <c r="A265" s="138" t="s">
        <v>2443</v>
      </c>
      <c r="B265" s="141" t="s">
        <v>2427</v>
      </c>
      <c r="D265" s="141" t="s">
        <v>427</v>
      </c>
      <c r="H265" s="141">
        <f t="shared" si="27"/>
        <v>3</v>
      </c>
      <c r="J265" s="71" t="s">
        <v>129</v>
      </c>
      <c r="K265" s="92" t="str">
        <f t="shared" si="26"/>
        <v>e912</v>
      </c>
      <c r="L265" s="18" t="str">
        <f t="shared" si="28"/>
        <v>Autres contrats individuels d'assurance vie à primes périodiques (y compris groupes ouverts) [5]</v>
      </c>
      <c r="M265" s="141"/>
      <c r="N265" s="138" t="s">
        <v>192</v>
      </c>
      <c r="O265" s="141" t="s">
        <v>427</v>
      </c>
      <c r="S265" s="101"/>
      <c r="T265" s="101"/>
      <c r="U265" s="141"/>
      <c r="V265" s="141"/>
    </row>
    <row r="266" spans="1:22" outlineLevel="3">
      <c r="A266" s="138" t="s">
        <v>2444</v>
      </c>
      <c r="B266" s="141" t="s">
        <v>2428</v>
      </c>
      <c r="D266" s="141" t="s">
        <v>427</v>
      </c>
      <c r="H266" s="141">
        <f t="shared" si="27"/>
        <v>3</v>
      </c>
      <c r="J266" s="71" t="s">
        <v>131</v>
      </c>
      <c r="K266" s="139" t="str">
        <f t="shared" si="26"/>
        <v>e927</v>
      </c>
      <c r="L266" s="18" t="str">
        <f t="shared" si="28"/>
        <v>Contrats collectifs d'assurance en cas de vie [7]</v>
      </c>
      <c r="M266" s="138"/>
      <c r="N266" s="138" t="s">
        <v>192</v>
      </c>
      <c r="O266" s="141" t="s">
        <v>427</v>
      </c>
      <c r="S266" s="101"/>
      <c r="T266" s="101"/>
      <c r="U266" s="141"/>
      <c r="V266" s="141"/>
    </row>
    <row r="267" spans="1:22" outlineLevel="2">
      <c r="A267" s="138" t="s">
        <v>2445</v>
      </c>
      <c r="B267" s="141" t="s">
        <v>2429</v>
      </c>
      <c r="D267" s="141" t="s">
        <v>427</v>
      </c>
      <c r="H267" s="141">
        <f t="shared" si="27"/>
        <v>3</v>
      </c>
      <c r="J267" s="70" t="s">
        <v>187</v>
      </c>
      <c r="K267" s="139" t="str">
        <f t="shared" si="26"/>
        <v>e959</v>
      </c>
      <c r="L267" s="18" t="str">
        <f t="shared" ref="L267:L274" si="29">J267</f>
        <v>Garanties en cas de décès</v>
      </c>
      <c r="M267" s="138" t="s">
        <v>190</v>
      </c>
      <c r="N267" s="138" t="s">
        <v>192</v>
      </c>
      <c r="O267" s="141" t="s">
        <v>427</v>
      </c>
      <c r="P267" s="101"/>
      <c r="S267" s="101"/>
      <c r="T267" s="101"/>
      <c r="U267" s="141"/>
      <c r="V267" s="141"/>
    </row>
    <row r="268" spans="1:22" outlineLevel="3">
      <c r="A268" s="138" t="s">
        <v>2446</v>
      </c>
      <c r="B268" s="141" t="s">
        <v>2430</v>
      </c>
      <c r="D268" s="141" t="s">
        <v>427</v>
      </c>
      <c r="H268" s="141">
        <f t="shared" si="27"/>
        <v>3</v>
      </c>
      <c r="J268" s="71" t="s">
        <v>127</v>
      </c>
      <c r="K268" s="139" t="str">
        <f t="shared" si="26"/>
        <v>e936</v>
      </c>
      <c r="L268" s="18" t="str">
        <f t="shared" si="29"/>
        <v>Contrats individuels d'assurance temporaire décès (y compris groupes ouverts) [3]</v>
      </c>
      <c r="M268" s="138"/>
      <c r="N268" s="138" t="s">
        <v>192</v>
      </c>
      <c r="O268" s="141" t="s">
        <v>427</v>
      </c>
      <c r="P268" s="101"/>
      <c r="Q268" s="101"/>
      <c r="R268" s="101"/>
      <c r="S268" s="101"/>
      <c r="T268" s="141"/>
      <c r="U268" s="141"/>
      <c r="V268" s="141"/>
    </row>
    <row r="269" spans="1:22" outlineLevel="3">
      <c r="A269" s="138" t="s">
        <v>2447</v>
      </c>
      <c r="B269" s="141" t="s">
        <v>2431</v>
      </c>
      <c r="D269" s="141" t="s">
        <v>427</v>
      </c>
      <c r="H269" s="141">
        <f t="shared" si="27"/>
        <v>3</v>
      </c>
      <c r="J269" s="71" t="s">
        <v>130</v>
      </c>
      <c r="K269" s="139" t="str">
        <f t="shared" si="26"/>
        <v>e926</v>
      </c>
      <c r="L269" s="18" t="str">
        <f t="shared" si="29"/>
        <v>Contrats collectifs d'assurance en cas de décès [6]</v>
      </c>
      <c r="M269" s="138"/>
      <c r="N269" s="138" t="s">
        <v>192</v>
      </c>
      <c r="O269" s="141" t="s">
        <v>427</v>
      </c>
      <c r="P269" s="101"/>
      <c r="Q269" s="101"/>
      <c r="R269" s="101"/>
      <c r="S269" s="101"/>
      <c r="T269" s="141"/>
      <c r="U269" s="141"/>
      <c r="V269" s="141"/>
    </row>
    <row r="270" spans="1:22" outlineLevel="3">
      <c r="A270" s="138" t="s">
        <v>2448</v>
      </c>
      <c r="B270" s="141" t="s">
        <v>2432</v>
      </c>
      <c r="D270" s="141" t="s">
        <v>427</v>
      </c>
      <c r="H270" s="141">
        <f t="shared" si="27"/>
        <v>3</v>
      </c>
      <c r="J270" s="206" t="s">
        <v>2790</v>
      </c>
      <c r="K270" s="218" t="str">
        <f t="shared" si="26"/>
        <v>e1280</v>
      </c>
      <c r="L270" s="18" t="str">
        <f t="shared" si="29"/>
        <v>Contrats relevant de l'article L. 144-2 [11]</v>
      </c>
      <c r="M270" s="138"/>
      <c r="N270" s="138" t="s">
        <v>192</v>
      </c>
      <c r="O270" s="141" t="s">
        <v>427</v>
      </c>
      <c r="P270" s="101"/>
      <c r="Q270" s="101"/>
      <c r="R270" s="101"/>
      <c r="S270" s="101"/>
      <c r="T270" s="141"/>
      <c r="U270" s="141"/>
      <c r="V270" s="141"/>
    </row>
    <row r="271" spans="1:22" outlineLevel="3">
      <c r="A271" s="138" t="s">
        <v>2449</v>
      </c>
      <c r="B271" s="141" t="s">
        <v>2433</v>
      </c>
      <c r="D271" s="141" t="s">
        <v>427</v>
      </c>
      <c r="H271" s="141">
        <f t="shared" si="27"/>
        <v>3</v>
      </c>
      <c r="J271" s="206" t="s">
        <v>2727</v>
      </c>
      <c r="K271" s="218" t="str">
        <f t="shared" si="26"/>
        <v>e1282</v>
      </c>
      <c r="L271" s="18" t="str">
        <f t="shared" si="29"/>
        <v>Contrats relevant de l'article L. 134-1 mais pas des catégories 11 ou 12 [13]</v>
      </c>
      <c r="M271" s="138"/>
      <c r="N271" s="138" t="s">
        <v>192</v>
      </c>
      <c r="O271" s="141" t="s">
        <v>427</v>
      </c>
      <c r="P271" s="101"/>
      <c r="Q271" s="101"/>
      <c r="R271" s="101"/>
      <c r="S271" s="101"/>
      <c r="T271" s="141"/>
      <c r="U271" s="141"/>
      <c r="V271" s="141"/>
    </row>
    <row r="272" spans="1:22" outlineLevel="3">
      <c r="A272" s="138" t="s">
        <v>2450</v>
      </c>
      <c r="B272" s="141" t="s">
        <v>2434</v>
      </c>
      <c r="D272" s="141" t="s">
        <v>427</v>
      </c>
      <c r="H272" s="141">
        <f t="shared" si="27"/>
        <v>3</v>
      </c>
      <c r="J272" s="245" t="s">
        <v>2730</v>
      </c>
      <c r="K272" s="218" t="str">
        <f t="shared" si="26"/>
        <v>e1285</v>
      </c>
      <c r="L272" s="18" t="str">
        <f>J272</f>
        <v>Contrats relevant d’une comptabilité auxiliaire d’affectation mentionnée au premier alinéa de l’article L. 142-4 mais pas de la catégorie 11 [14]</v>
      </c>
      <c r="M272" s="138"/>
      <c r="N272" s="138" t="s">
        <v>192</v>
      </c>
      <c r="O272" s="141" t="s">
        <v>427</v>
      </c>
      <c r="P272" s="101"/>
      <c r="Q272" s="101"/>
      <c r="R272" s="101"/>
      <c r="S272" s="101"/>
      <c r="T272" s="141"/>
      <c r="U272" s="141"/>
      <c r="V272" s="141"/>
    </row>
    <row r="273" spans="1:22" outlineLevel="2">
      <c r="A273" s="82" t="s">
        <v>2524</v>
      </c>
      <c r="B273" s="141" t="s">
        <v>2525</v>
      </c>
      <c r="C273" s="141"/>
      <c r="D273" s="141" t="s">
        <v>427</v>
      </c>
      <c r="E273" s="141"/>
      <c r="F273" s="141"/>
      <c r="G273" s="141"/>
      <c r="H273" s="141">
        <f t="shared" si="27"/>
        <v>1</v>
      </c>
      <c r="J273" s="245" t="s">
        <v>2776</v>
      </c>
      <c r="K273" s="218" t="str">
        <f t="shared" si="26"/>
        <v>e1291</v>
      </c>
      <c r="L273" s="18" t="str">
        <f t="shared" si="29"/>
        <v>Vie hors catégorie 14 [Hors épargne en UC]</v>
      </c>
      <c r="M273" s="138"/>
      <c r="N273" s="138" t="s">
        <v>192</v>
      </c>
      <c r="O273" s="141" t="s">
        <v>427</v>
      </c>
      <c r="P273" s="101"/>
      <c r="Q273" s="101"/>
      <c r="R273" s="101"/>
      <c r="S273" s="101"/>
      <c r="T273" s="141"/>
      <c r="U273" s="141"/>
      <c r="V273" s="141"/>
    </row>
    <row r="274" spans="1:22" outlineLevel="2">
      <c r="A274" s="138" t="s">
        <v>2543</v>
      </c>
      <c r="B274" s="141" t="s">
        <v>2526</v>
      </c>
      <c r="C274" s="141"/>
      <c r="D274" s="141" t="s">
        <v>427</v>
      </c>
      <c r="E274" s="141"/>
      <c r="F274" s="141"/>
      <c r="G274" s="141"/>
      <c r="H274" s="141">
        <f t="shared" si="27"/>
        <v>3</v>
      </c>
      <c r="J274" s="22" t="s">
        <v>2543</v>
      </c>
      <c r="K274" s="139" t="str">
        <f t="shared" si="26"/>
        <v>e1272</v>
      </c>
      <c r="L274" s="18" t="str">
        <f t="shared" si="29"/>
        <v>Autres Vie [Branche 26, non PERP et non RPS]</v>
      </c>
      <c r="M274" s="138"/>
      <c r="N274" s="138" t="s">
        <v>192</v>
      </c>
      <c r="O274" s="141" t="s">
        <v>427</v>
      </c>
      <c r="P274" s="101"/>
      <c r="Q274" s="101"/>
      <c r="R274" s="101"/>
      <c r="S274" s="101"/>
      <c r="T274" s="141"/>
      <c r="U274" s="141"/>
      <c r="V274" s="141"/>
    </row>
    <row r="275" spans="1:22" outlineLevel="3">
      <c r="A275" s="43" t="s">
        <v>2545</v>
      </c>
      <c r="B275" s="141" t="s">
        <v>2544</v>
      </c>
      <c r="C275" s="141"/>
      <c r="D275" s="141" t="s">
        <v>427</v>
      </c>
      <c r="E275" s="141"/>
      <c r="F275" s="141"/>
      <c r="G275" s="141"/>
      <c r="H275" s="141">
        <f t="shared" si="27"/>
        <v>3</v>
      </c>
      <c r="J275" s="43" t="s">
        <v>628</v>
      </c>
      <c r="K275" s="1"/>
      <c r="L275" s="18"/>
      <c r="O275" s="9" t="s">
        <v>427</v>
      </c>
      <c r="P275" s="101"/>
      <c r="Q275" s="138" t="s">
        <v>248</v>
      </c>
      <c r="R275" s="138" t="s">
        <v>2342</v>
      </c>
      <c r="S275" s="138"/>
      <c r="T275" s="141"/>
      <c r="U275" s="141"/>
      <c r="V275" s="141"/>
    </row>
    <row r="276" spans="1:22" outlineLevel="3">
      <c r="A276" s="141" t="s">
        <v>2570</v>
      </c>
      <c r="B276" s="141" t="s">
        <v>2571</v>
      </c>
      <c r="C276" s="141"/>
      <c r="D276" s="141" t="s">
        <v>427</v>
      </c>
      <c r="E276" s="141"/>
      <c r="F276" s="141"/>
      <c r="G276" s="141"/>
      <c r="H276" s="141">
        <f t="shared" si="27"/>
        <v>3</v>
      </c>
      <c r="J276" s="53" t="s">
        <v>244</v>
      </c>
      <c r="K276" s="1" t="str">
        <f t="shared" ref="K276:K286" si="30">VLOOKUP(J276,$A$1:$I$311,2,FALSE)</f>
        <v>x0</v>
      </c>
      <c r="L276" s="18" t="str">
        <f>J276</f>
        <v>Total/NA</v>
      </c>
      <c r="M276" s="9" t="s">
        <v>190</v>
      </c>
      <c r="N276" s="9"/>
      <c r="O276" s="9" t="s">
        <v>243</v>
      </c>
      <c r="P276" s="101"/>
      <c r="Q276" s="138"/>
      <c r="R276" s="138"/>
      <c r="S276" s="138"/>
      <c r="T276" s="141"/>
      <c r="U276" s="141"/>
      <c r="V276" s="141"/>
    </row>
    <row r="277" spans="1:22">
      <c r="A277" s="141" t="s">
        <v>2579</v>
      </c>
      <c r="B277" s="141" t="s">
        <v>2576</v>
      </c>
      <c r="C277" s="141"/>
      <c r="D277" s="141" t="s">
        <v>427</v>
      </c>
      <c r="E277" s="141"/>
      <c r="F277" s="141"/>
      <c r="G277" s="141"/>
      <c r="H277" s="141">
        <f t="shared" si="27"/>
        <v>1</v>
      </c>
      <c r="J277" s="47" t="s">
        <v>60</v>
      </c>
      <c r="K277" s="1" t="str">
        <f t="shared" si="30"/>
        <v>e991</v>
      </c>
      <c r="L277" s="18" t="str">
        <f>J277</f>
        <v>Vie</v>
      </c>
      <c r="M277" t="s">
        <v>190</v>
      </c>
      <c r="N277" t="s">
        <v>192</v>
      </c>
      <c r="O277" s="9" t="s">
        <v>427</v>
      </c>
      <c r="P277" s="101"/>
      <c r="Q277" s="138"/>
      <c r="R277" s="138"/>
      <c r="S277" s="138"/>
      <c r="T277" s="141"/>
      <c r="U277" s="141"/>
      <c r="V277" s="141"/>
    </row>
    <row r="278" spans="1:22" outlineLevel="1">
      <c r="A278" s="141" t="s">
        <v>2580</v>
      </c>
      <c r="B278" s="141" t="s">
        <v>2577</v>
      </c>
      <c r="C278" s="141"/>
      <c r="D278" s="141" t="s">
        <v>427</v>
      </c>
      <c r="E278" s="141"/>
      <c r="F278" s="141"/>
      <c r="G278" s="141"/>
      <c r="H278" s="141">
        <f t="shared" si="27"/>
        <v>1</v>
      </c>
      <c r="J278" s="22" t="s">
        <v>180</v>
      </c>
      <c r="K278" s="1" t="str">
        <f t="shared" si="30"/>
        <v>e994</v>
      </c>
      <c r="L278" s="18" t="str">
        <f>J278</f>
        <v>Vie-Décès</v>
      </c>
      <c r="N278" t="s">
        <v>192</v>
      </c>
      <c r="O278" s="9" t="s">
        <v>427</v>
      </c>
      <c r="P278" s="101"/>
      <c r="Q278" s="138"/>
      <c r="R278" s="138"/>
      <c r="S278" s="138"/>
      <c r="T278" s="141"/>
      <c r="U278" s="141"/>
      <c r="V278" s="141"/>
    </row>
    <row r="279" spans="1:22" outlineLevel="1">
      <c r="A279" s="248" t="s">
        <v>2715</v>
      </c>
      <c r="B279" s="204" t="s">
        <v>2714</v>
      </c>
      <c r="C279" s="204"/>
      <c r="D279" s="204" t="s">
        <v>427</v>
      </c>
      <c r="E279" s="204"/>
      <c r="F279" s="204"/>
      <c r="G279" s="204"/>
      <c r="H279" s="204">
        <f t="shared" si="27"/>
        <v>3</v>
      </c>
      <c r="J279" s="22" t="s">
        <v>181</v>
      </c>
      <c r="K279" s="1" t="str">
        <f t="shared" si="30"/>
        <v>e972</v>
      </c>
      <c r="L279" s="18" t="str">
        <f>J279</f>
        <v>Nuptialité-natalité</v>
      </c>
      <c r="N279" t="s">
        <v>192</v>
      </c>
      <c r="O279" s="9" t="s">
        <v>427</v>
      </c>
      <c r="P279" s="101"/>
      <c r="Q279" s="138"/>
      <c r="R279" s="138"/>
      <c r="S279" s="138"/>
      <c r="T279" s="141"/>
      <c r="U279" s="141"/>
      <c r="V279" s="141"/>
    </row>
    <row r="280" spans="1:22" outlineLevel="1">
      <c r="A280" s="204" t="s">
        <v>2720</v>
      </c>
      <c r="B280" s="204" t="s">
        <v>2716</v>
      </c>
      <c r="C280" s="204"/>
      <c r="D280" s="204" t="s">
        <v>427</v>
      </c>
      <c r="E280" s="204"/>
      <c r="F280" s="204"/>
      <c r="G280" s="204"/>
      <c r="H280" s="204">
        <f t="shared" si="27"/>
        <v>1</v>
      </c>
      <c r="J280" s="22" t="s">
        <v>182</v>
      </c>
      <c r="K280" s="1" t="str">
        <f t="shared" si="30"/>
        <v>e907</v>
      </c>
      <c r="L280" s="18" t="str">
        <f>J280</f>
        <v>Assurance liées à des fonds d'investissement</v>
      </c>
      <c r="N280" t="s">
        <v>192</v>
      </c>
      <c r="O280" s="9" t="s">
        <v>427</v>
      </c>
      <c r="P280" s="101"/>
      <c r="Q280" s="138"/>
      <c r="R280" s="138"/>
      <c r="S280" s="138"/>
      <c r="T280" s="141"/>
      <c r="U280" s="141"/>
      <c r="V280" s="141"/>
    </row>
    <row r="281" spans="1:22" outlineLevel="1">
      <c r="A281" s="204" t="s">
        <v>2721</v>
      </c>
      <c r="B281" s="204" t="s">
        <v>2717</v>
      </c>
      <c r="C281" s="204"/>
      <c r="D281" s="204" t="s">
        <v>427</v>
      </c>
      <c r="E281" s="204"/>
      <c r="F281" s="204"/>
      <c r="G281" s="204"/>
      <c r="H281" s="204">
        <f t="shared" si="27"/>
        <v>1</v>
      </c>
      <c r="J281" s="22" t="s">
        <v>183</v>
      </c>
      <c r="K281" s="1" t="str">
        <f t="shared" si="30"/>
        <v>e920</v>
      </c>
      <c r="L281" s="18" t="str">
        <f t="shared" ref="L281:L344" si="31">J281</f>
        <v>Capitalisation</v>
      </c>
      <c r="N281" t="s">
        <v>192</v>
      </c>
      <c r="O281" s="9" t="s">
        <v>427</v>
      </c>
      <c r="P281" s="101"/>
      <c r="Q281" s="138"/>
      <c r="R281" s="138"/>
      <c r="S281" s="138"/>
      <c r="T281" s="141"/>
      <c r="U281" s="141"/>
      <c r="V281" s="141"/>
    </row>
    <row r="282" spans="1:22">
      <c r="A282" s="204" t="s">
        <v>2790</v>
      </c>
      <c r="B282" s="204" t="s">
        <v>2718</v>
      </c>
      <c r="C282" s="204"/>
      <c r="D282" s="204" t="s">
        <v>427</v>
      </c>
      <c r="E282" s="204"/>
      <c r="F282" s="204"/>
      <c r="G282" s="204"/>
      <c r="H282" s="204">
        <f t="shared" si="27"/>
        <v>4</v>
      </c>
      <c r="J282" s="22" t="s">
        <v>184</v>
      </c>
      <c r="K282" s="1" t="str">
        <f t="shared" si="30"/>
        <v>e965</v>
      </c>
      <c r="L282" s="18" t="str">
        <f t="shared" si="31"/>
        <v>Gestion des fonds collectifs</v>
      </c>
      <c r="N282" t="s">
        <v>192</v>
      </c>
      <c r="O282" s="9" t="s">
        <v>427</v>
      </c>
      <c r="P282" s="101"/>
      <c r="Q282" s="138"/>
      <c r="R282" s="138"/>
      <c r="S282" s="138"/>
      <c r="T282" s="141"/>
      <c r="U282" s="141"/>
      <c r="V282" s="141"/>
    </row>
    <row r="283" spans="1:22" outlineLevel="1">
      <c r="A283" s="204" t="s">
        <v>2791</v>
      </c>
      <c r="B283" s="204" t="s">
        <v>2722</v>
      </c>
      <c r="C283" s="204"/>
      <c r="D283" s="204" t="s">
        <v>427</v>
      </c>
      <c r="E283" s="204"/>
      <c r="F283" s="204"/>
      <c r="G283" s="204"/>
      <c r="H283" s="204">
        <f t="shared" si="27"/>
        <v>3</v>
      </c>
      <c r="J283" s="22" t="s">
        <v>526</v>
      </c>
      <c r="K283" s="1" t="str">
        <f t="shared" si="30"/>
        <v>e973</v>
      </c>
      <c r="L283" s="18" t="str">
        <f t="shared" si="31"/>
        <v>Opérations collectives de retraite</v>
      </c>
      <c r="N283" t="s">
        <v>192</v>
      </c>
      <c r="O283" s="9" t="s">
        <v>427</v>
      </c>
      <c r="P283" s="101"/>
      <c r="Q283" s="138"/>
      <c r="R283" s="138"/>
      <c r="S283" s="138"/>
      <c r="T283" s="141"/>
      <c r="U283" s="141"/>
      <c r="V283" s="141"/>
    </row>
    <row r="284" spans="1:22" outlineLevel="2">
      <c r="A284" s="204" t="s">
        <v>2727</v>
      </c>
      <c r="B284" s="204" t="s">
        <v>2723</v>
      </c>
      <c r="C284" s="204"/>
      <c r="D284" s="204" t="s">
        <v>427</v>
      </c>
      <c r="E284" s="204"/>
      <c r="F284" s="204"/>
      <c r="G284" s="204"/>
      <c r="H284" s="204">
        <f t="shared" si="27"/>
        <v>4</v>
      </c>
      <c r="J284" s="47" t="s">
        <v>61</v>
      </c>
      <c r="K284" s="1" t="str">
        <f t="shared" si="30"/>
        <v>e968</v>
      </c>
      <c r="L284" s="18" t="str">
        <f t="shared" si="31"/>
        <v>Non Vie</v>
      </c>
      <c r="M284" t="s">
        <v>190</v>
      </c>
      <c r="N284" t="s">
        <v>192</v>
      </c>
      <c r="O284" s="9" t="s">
        <v>427</v>
      </c>
      <c r="P284" s="101"/>
      <c r="Q284" s="138"/>
      <c r="R284" s="138"/>
      <c r="S284" s="138"/>
      <c r="T284" s="141"/>
      <c r="U284" s="141"/>
      <c r="V284" s="141"/>
    </row>
    <row r="285" spans="1:22" outlineLevel="2">
      <c r="A285" s="204" t="s">
        <v>2728</v>
      </c>
      <c r="B285" s="204" t="s">
        <v>2724</v>
      </c>
      <c r="C285" s="204"/>
      <c r="D285" s="204" t="s">
        <v>427</v>
      </c>
      <c r="E285" s="204"/>
      <c r="F285" s="204"/>
      <c r="G285" s="204"/>
      <c r="H285" s="204">
        <f t="shared" si="27"/>
        <v>1</v>
      </c>
      <c r="J285" s="22" t="s">
        <v>178</v>
      </c>
      <c r="K285" s="1" t="str">
        <f t="shared" si="30"/>
        <v>e900</v>
      </c>
      <c r="L285" s="18" t="str">
        <f t="shared" si="31"/>
        <v>Accidents-Maladie</v>
      </c>
      <c r="N285" t="s">
        <v>192</v>
      </c>
      <c r="O285" s="9" t="s">
        <v>427</v>
      </c>
      <c r="P285" s="101"/>
      <c r="Q285" s="138"/>
      <c r="R285" s="138"/>
      <c r="S285" s="138"/>
      <c r="T285" s="141"/>
      <c r="U285" s="141"/>
      <c r="V285" s="141"/>
    </row>
    <row r="286" spans="1:22">
      <c r="A286" s="204" t="s">
        <v>2729</v>
      </c>
      <c r="B286" s="204" t="s">
        <v>2725</v>
      </c>
      <c r="C286" s="204"/>
      <c r="D286" s="204" t="s">
        <v>427</v>
      </c>
      <c r="E286" s="204"/>
      <c r="F286" s="204"/>
      <c r="G286" s="204"/>
      <c r="H286" s="204">
        <f t="shared" si="27"/>
        <v>1</v>
      </c>
      <c r="J286" s="22" t="s">
        <v>179</v>
      </c>
      <c r="K286" s="1" t="str">
        <f t="shared" si="30"/>
        <v>e924</v>
      </c>
      <c r="L286" s="18" t="str">
        <f t="shared" si="31"/>
        <v>Chômage</v>
      </c>
      <c r="N286" t="s">
        <v>192</v>
      </c>
      <c r="O286" s="9" t="s">
        <v>427</v>
      </c>
      <c r="P286" s="101"/>
      <c r="Q286" s="138"/>
      <c r="R286" s="138"/>
      <c r="S286" s="138"/>
      <c r="T286" s="141"/>
      <c r="U286" s="141"/>
      <c r="V286" s="141"/>
    </row>
    <row r="287" spans="1:22" outlineLevel="1">
      <c r="A287" s="204" t="s">
        <v>2730</v>
      </c>
      <c r="B287" s="204" t="s">
        <v>2726</v>
      </c>
      <c r="C287" s="204"/>
      <c r="D287" s="204" t="s">
        <v>427</v>
      </c>
      <c r="E287" s="204"/>
      <c r="F287" s="204"/>
      <c r="G287" s="204"/>
      <c r="H287" s="204">
        <f t="shared" si="27"/>
        <v>4</v>
      </c>
      <c r="J287" s="43" t="s">
        <v>629</v>
      </c>
      <c r="K287" s="1"/>
      <c r="L287" s="18"/>
      <c r="O287" s="9" t="s">
        <v>427</v>
      </c>
      <c r="P287" s="101"/>
      <c r="Q287" s="138" t="s">
        <v>248</v>
      </c>
      <c r="R287" s="141" t="s">
        <v>1451</v>
      </c>
      <c r="S287" s="138"/>
      <c r="T287" s="141"/>
      <c r="U287" s="141"/>
      <c r="V287" s="141"/>
    </row>
    <row r="288" spans="1:22" outlineLevel="2">
      <c r="A288" s="204" t="s">
        <v>2731</v>
      </c>
      <c r="B288" s="204" t="s">
        <v>2733</v>
      </c>
      <c r="C288" s="204"/>
      <c r="D288" s="204" t="s">
        <v>427</v>
      </c>
      <c r="E288" s="204"/>
      <c r="F288" s="204"/>
      <c r="G288" s="204"/>
      <c r="H288" s="204">
        <f t="shared" si="27"/>
        <v>1</v>
      </c>
      <c r="J288" s="53" t="s">
        <v>244</v>
      </c>
      <c r="K288" s="1" t="str">
        <f t="shared" ref="K288:K320" si="32">VLOOKUP(J288,$A$1:$I$311,2,FALSE)</f>
        <v>x0</v>
      </c>
      <c r="L288" s="18" t="str">
        <f t="shared" si="31"/>
        <v>Total/NA</v>
      </c>
      <c r="M288" s="9" t="s">
        <v>190</v>
      </c>
      <c r="N288" s="9"/>
      <c r="O288" s="9" t="s">
        <v>243</v>
      </c>
      <c r="P288" s="101"/>
      <c r="Q288" s="101"/>
      <c r="R288" s="101"/>
      <c r="S288" s="101"/>
      <c r="T288" s="141"/>
      <c r="U288" s="141"/>
      <c r="V288" s="141"/>
    </row>
    <row r="289" spans="1:22" outlineLevel="3">
      <c r="A289" s="204" t="s">
        <v>2732</v>
      </c>
      <c r="B289" s="204" t="s">
        <v>2734</v>
      </c>
      <c r="C289" s="204"/>
      <c r="D289" s="204" t="s">
        <v>427</v>
      </c>
      <c r="E289" s="204"/>
      <c r="F289" s="204"/>
      <c r="G289" s="204"/>
      <c r="H289" s="204">
        <f t="shared" si="27"/>
        <v>1</v>
      </c>
      <c r="J289" s="47" t="s">
        <v>125</v>
      </c>
      <c r="K289" s="1" t="str">
        <f t="shared" si="32"/>
        <v>e932</v>
      </c>
      <c r="L289" s="18" t="str">
        <f t="shared" si="31"/>
        <v>Contrats de capitalisation à prime unique (ou versements libres) [1]</v>
      </c>
      <c r="N289" t="s">
        <v>192</v>
      </c>
      <c r="O289" s="9" t="s">
        <v>427</v>
      </c>
      <c r="P289" s="101"/>
      <c r="Q289" s="101"/>
      <c r="R289" s="101"/>
      <c r="S289" s="101"/>
      <c r="T289" s="141"/>
      <c r="U289" s="141"/>
      <c r="V289" s="141"/>
    </row>
    <row r="290" spans="1:22" outlineLevel="4">
      <c r="A290" s="204" t="s">
        <v>2740</v>
      </c>
      <c r="B290" s="204" t="s">
        <v>2741</v>
      </c>
      <c r="C290" s="204"/>
      <c r="D290" s="204" t="s">
        <v>427</v>
      </c>
      <c r="E290" s="204"/>
      <c r="F290" s="204"/>
      <c r="G290" s="204"/>
      <c r="H290" s="204">
        <f t="shared" si="27"/>
        <v>1</v>
      </c>
      <c r="J290" s="47" t="s">
        <v>126</v>
      </c>
      <c r="K290" s="1" t="str">
        <f t="shared" si="32"/>
        <v>e933</v>
      </c>
      <c r="L290" s="18" t="str">
        <f t="shared" si="31"/>
        <v>Contrats de capitalisation à primes périodiques [2]</v>
      </c>
      <c r="N290" t="s">
        <v>192</v>
      </c>
      <c r="O290" s="9" t="s">
        <v>427</v>
      </c>
      <c r="P290" s="101"/>
      <c r="Q290" s="101"/>
      <c r="R290" s="101"/>
      <c r="S290" s="101"/>
      <c r="T290" s="141"/>
      <c r="U290" s="141"/>
      <c r="V290" s="141"/>
    </row>
    <row r="291" spans="1:22" outlineLevel="5">
      <c r="A291" s="204" t="s">
        <v>2742</v>
      </c>
      <c r="B291" s="204" t="s">
        <v>2744</v>
      </c>
      <c r="C291" s="204"/>
      <c r="D291" s="204" t="s">
        <v>427</v>
      </c>
      <c r="E291" s="204"/>
      <c r="F291" s="204"/>
      <c r="G291" s="204"/>
      <c r="H291" s="204">
        <f t="shared" si="27"/>
        <v>1</v>
      </c>
      <c r="J291" s="47" t="s">
        <v>127</v>
      </c>
      <c r="K291" s="1" t="str">
        <f t="shared" si="32"/>
        <v>e936</v>
      </c>
      <c r="L291" s="18" t="str">
        <f t="shared" si="31"/>
        <v>Contrats individuels d'assurance temporaire décès (y compris groupes ouverts) [3]</v>
      </c>
      <c r="N291" t="s">
        <v>192</v>
      </c>
      <c r="O291" s="9" t="s">
        <v>427</v>
      </c>
      <c r="P291" s="101"/>
      <c r="Q291" s="101"/>
      <c r="R291" s="101"/>
      <c r="S291" s="101"/>
      <c r="T291" s="141"/>
      <c r="U291" s="141"/>
      <c r="V291" s="141"/>
    </row>
    <row r="292" spans="1:22" outlineLevel="5">
      <c r="A292" s="204" t="s">
        <v>2743</v>
      </c>
      <c r="B292" s="204" t="s">
        <v>2745</v>
      </c>
      <c r="C292" s="204"/>
      <c r="D292" s="204" t="s">
        <v>427</v>
      </c>
      <c r="E292" s="204"/>
      <c r="F292" s="204"/>
      <c r="G292" s="204"/>
      <c r="H292" s="204">
        <f t="shared" si="27"/>
        <v>1</v>
      </c>
      <c r="J292" s="47" t="s">
        <v>128</v>
      </c>
      <c r="K292" s="1" t="str">
        <f t="shared" si="32"/>
        <v>e911</v>
      </c>
      <c r="L292" s="18" t="str">
        <f t="shared" si="31"/>
        <v>Autres contrats individuels d'assurance vie à prime unique (ou versements libres) (y compris groupes ouverts) [4]</v>
      </c>
      <c r="N292" t="s">
        <v>192</v>
      </c>
      <c r="O292" s="9" t="s">
        <v>427</v>
      </c>
      <c r="P292" s="101"/>
      <c r="Q292" s="101"/>
      <c r="R292" s="101"/>
      <c r="S292" s="101"/>
      <c r="T292" s="141"/>
      <c r="U292" s="141"/>
      <c r="V292" s="141"/>
    </row>
    <row r="293" spans="1:22" outlineLevel="4">
      <c r="A293" s="204" t="s">
        <v>2776</v>
      </c>
      <c r="B293" s="204" t="s">
        <v>2775</v>
      </c>
      <c r="C293" s="204"/>
      <c r="D293" s="204" t="s">
        <v>427</v>
      </c>
      <c r="E293" s="204"/>
      <c r="F293" s="204"/>
      <c r="G293" s="204"/>
      <c r="H293" s="204">
        <f t="shared" si="27"/>
        <v>1</v>
      </c>
      <c r="I293" s="138"/>
      <c r="J293" s="47" t="s">
        <v>129</v>
      </c>
      <c r="K293" s="1" t="str">
        <f t="shared" si="32"/>
        <v>e912</v>
      </c>
      <c r="L293" s="18" t="str">
        <f t="shared" si="31"/>
        <v>Autres contrats individuels d'assurance vie à primes périodiques (y compris groupes ouverts) [5]</v>
      </c>
      <c r="N293" t="s">
        <v>192</v>
      </c>
      <c r="O293" s="9" t="s">
        <v>427</v>
      </c>
      <c r="P293" s="101"/>
      <c r="Q293" s="101"/>
      <c r="R293" s="101"/>
      <c r="S293" s="101"/>
      <c r="T293" s="141"/>
      <c r="U293" s="141"/>
      <c r="V293" s="141"/>
    </row>
    <row r="294" spans="1:22" outlineLevel="5">
      <c r="D294" s="141"/>
      <c r="H294" s="141"/>
      <c r="J294" s="47" t="s">
        <v>130</v>
      </c>
      <c r="K294" s="1" t="str">
        <f t="shared" si="32"/>
        <v>e926</v>
      </c>
      <c r="L294" s="18" t="str">
        <f t="shared" si="31"/>
        <v>Contrats collectifs d'assurance en cas de décès [6]</v>
      </c>
      <c r="N294" t="s">
        <v>192</v>
      </c>
      <c r="O294" s="9" t="s">
        <v>427</v>
      </c>
      <c r="P294" s="101"/>
      <c r="Q294" s="101"/>
      <c r="R294" s="101"/>
      <c r="S294" s="101"/>
      <c r="T294" s="141"/>
      <c r="U294" s="141"/>
      <c r="V294" s="141"/>
    </row>
    <row r="295" spans="1:22" outlineLevel="5">
      <c r="D295" s="141"/>
      <c r="H295" s="141"/>
      <c r="J295" s="47" t="s">
        <v>131</v>
      </c>
      <c r="K295" s="1" t="str">
        <f t="shared" si="32"/>
        <v>e927</v>
      </c>
      <c r="L295" s="18" t="str">
        <f t="shared" si="31"/>
        <v>Contrats collectifs d'assurance en cas de vie [7]</v>
      </c>
      <c r="N295" t="s">
        <v>192</v>
      </c>
      <c r="O295" s="9" t="s">
        <v>427</v>
      </c>
      <c r="P295" s="101"/>
      <c r="Q295" s="101"/>
      <c r="R295" s="101"/>
      <c r="S295" s="101"/>
      <c r="T295" s="141"/>
      <c r="U295" s="141"/>
      <c r="V295" s="141"/>
    </row>
    <row r="296" spans="1:22" outlineLevel="3">
      <c r="D296" s="141"/>
      <c r="H296" s="141"/>
      <c r="J296" s="47" t="s">
        <v>132</v>
      </c>
      <c r="K296" s="1" t="str">
        <f t="shared" si="32"/>
        <v>e930</v>
      </c>
      <c r="L296" s="18" t="str">
        <f t="shared" si="31"/>
        <v>Contrats d'assurance vie ou de capitalisation en unités de compte à prime unique (ou versements libres) [8]</v>
      </c>
      <c r="N296" t="s">
        <v>192</v>
      </c>
      <c r="O296" s="9" t="s">
        <v>427</v>
      </c>
      <c r="P296" s="101"/>
      <c r="Q296" s="101"/>
      <c r="R296" s="101"/>
      <c r="S296" s="101"/>
      <c r="T296" s="141"/>
      <c r="U296" s="141"/>
      <c r="V296" s="141"/>
    </row>
    <row r="297" spans="1:22" outlineLevel="4">
      <c r="D297" s="141"/>
      <c r="H297" s="141"/>
      <c r="J297" s="47" t="s">
        <v>133</v>
      </c>
      <c r="K297" s="1" t="str">
        <f t="shared" si="32"/>
        <v>e931</v>
      </c>
      <c r="L297" s="18" t="str">
        <f t="shared" si="31"/>
        <v>Contrats d'assurance vie ou de capitalisation en unités de compte à primes périodiques [9]</v>
      </c>
      <c r="N297" t="s">
        <v>192</v>
      </c>
      <c r="O297" s="9" t="s">
        <v>427</v>
      </c>
      <c r="P297" s="101"/>
      <c r="Q297" s="101"/>
      <c r="R297" s="101"/>
      <c r="S297" s="101"/>
      <c r="T297" s="141"/>
      <c r="U297" s="141"/>
      <c r="V297" s="141"/>
    </row>
    <row r="298" spans="1:22" outlineLevel="5">
      <c r="D298" s="141"/>
      <c r="H298" s="141"/>
      <c r="J298" s="47" t="s">
        <v>134</v>
      </c>
      <c r="K298" s="1" t="str">
        <f t="shared" si="32"/>
        <v>e929</v>
      </c>
      <c r="L298" s="18" t="str">
        <f t="shared" si="31"/>
        <v>Contrats collectifs relevant de l'article L. 441-1 mais ne relevant pas des articles L. 143-1 et L. 144-2 [10]</v>
      </c>
      <c r="N298" t="s">
        <v>192</v>
      </c>
      <c r="O298" s="9" t="s">
        <v>427</v>
      </c>
      <c r="P298" s="101"/>
      <c r="Q298" s="101"/>
      <c r="R298" s="101"/>
      <c r="S298" s="101"/>
      <c r="T298" s="141"/>
      <c r="U298" s="141"/>
      <c r="V298" s="141"/>
    </row>
    <row r="299" spans="1:22" outlineLevel="6">
      <c r="D299" s="141"/>
      <c r="H299" s="141"/>
      <c r="J299" s="47" t="s">
        <v>388</v>
      </c>
      <c r="K299" s="1" t="str">
        <f t="shared" si="32"/>
        <v>e938</v>
      </c>
      <c r="L299" s="18" t="str">
        <f t="shared" si="31"/>
        <v>Contrats relevant de l'article L. 144-2 mais ne relevant pas de l'article L. 143-1 (PERP) [11]</v>
      </c>
      <c r="N299" t="s">
        <v>192</v>
      </c>
      <c r="O299" s="9" t="s">
        <v>427</v>
      </c>
      <c r="P299" s="101"/>
      <c r="Q299" s="101"/>
      <c r="R299" s="101"/>
      <c r="S299" s="101"/>
      <c r="T299" s="141"/>
      <c r="U299" s="141"/>
      <c r="V299" s="141"/>
    </row>
    <row r="300" spans="1:22" outlineLevel="6">
      <c r="D300" s="141"/>
      <c r="H300" s="141"/>
      <c r="J300" s="47" t="s">
        <v>135</v>
      </c>
      <c r="K300" s="1" t="str">
        <f t="shared" si="32"/>
        <v>e934</v>
      </c>
      <c r="L300" s="18" t="str">
        <f t="shared" si="31"/>
        <v>Contrats de retraite professionnelle supplémentaire régis par l'article L. 143-1 [12]</v>
      </c>
      <c r="N300" t="s">
        <v>192</v>
      </c>
      <c r="O300" s="9" t="s">
        <v>427</v>
      </c>
      <c r="P300" s="101"/>
      <c r="Q300" s="101"/>
      <c r="R300" s="101"/>
      <c r="S300" s="101"/>
      <c r="T300" s="141"/>
      <c r="U300" s="141"/>
      <c r="V300" s="141"/>
    </row>
    <row r="301" spans="1:22" outlineLevel="6">
      <c r="D301" s="141"/>
      <c r="H301" s="141"/>
      <c r="J301" s="47" t="s">
        <v>387</v>
      </c>
      <c r="K301" s="1" t="str">
        <f t="shared" si="32"/>
        <v>e975</v>
      </c>
      <c r="L301" s="18" t="str">
        <f t="shared" si="31"/>
        <v>Opérations relevant de l'article L. 134-1 mais ne relevant pas des articles L. 143-1 et L. 144-2 (Eurocroissance) [13]</v>
      </c>
      <c r="N301" t="s">
        <v>192</v>
      </c>
      <c r="O301" s="9" t="s">
        <v>427</v>
      </c>
      <c r="P301" s="101"/>
      <c r="Q301" s="101"/>
      <c r="R301" s="101"/>
      <c r="S301" s="101"/>
      <c r="T301" s="141"/>
      <c r="U301" s="141"/>
      <c r="V301" s="141"/>
    </row>
    <row r="302" spans="1:22" outlineLevel="5">
      <c r="D302" s="141"/>
      <c r="H302" s="141"/>
      <c r="J302" s="47" t="s">
        <v>631</v>
      </c>
      <c r="K302" s="1" t="str">
        <f t="shared" si="32"/>
        <v>e947</v>
      </c>
      <c r="L302" s="18" t="str">
        <f t="shared" si="31"/>
        <v>Dommages corporels (contrats individuels) [20]</v>
      </c>
      <c r="N302" t="s">
        <v>192</v>
      </c>
      <c r="O302" s="9" t="s">
        <v>427</v>
      </c>
      <c r="P302" s="101"/>
      <c r="Q302" s="101"/>
      <c r="R302" s="101"/>
      <c r="S302" s="101"/>
      <c r="T302" s="141"/>
      <c r="U302" s="141"/>
      <c r="V302" s="141"/>
    </row>
    <row r="303" spans="1:22" outlineLevel="6">
      <c r="H303" s="141"/>
      <c r="J303" s="47" t="s">
        <v>632</v>
      </c>
      <c r="K303" s="1" t="str">
        <f t="shared" si="32"/>
        <v>e945</v>
      </c>
      <c r="L303" s="18" t="str">
        <f t="shared" si="31"/>
        <v>Dommages corporels (contrats collectifs) [21]</v>
      </c>
      <c r="N303" t="s">
        <v>192</v>
      </c>
      <c r="O303" s="9" t="s">
        <v>427</v>
      </c>
      <c r="P303" s="101"/>
      <c r="Q303" s="101"/>
      <c r="R303" s="101"/>
      <c r="S303" s="101"/>
      <c r="T303" s="141"/>
      <c r="U303" s="141"/>
      <c r="V303" s="141"/>
    </row>
    <row r="304" spans="1:22" outlineLevel="6">
      <c r="H304" s="141"/>
      <c r="J304" s="47" t="s">
        <v>136</v>
      </c>
      <c r="K304" s="1" t="str">
        <f t="shared" si="32"/>
        <v>e910</v>
      </c>
      <c r="L304" s="18" t="str">
        <f t="shared" si="31"/>
        <v>Automobile (responsabilité civile) [22]</v>
      </c>
      <c r="N304" t="s">
        <v>192</v>
      </c>
      <c r="O304" s="9" t="s">
        <v>427</v>
      </c>
      <c r="P304" s="101"/>
      <c r="Q304" s="101"/>
      <c r="R304" s="101"/>
      <c r="S304" s="101"/>
      <c r="T304" s="141"/>
      <c r="U304" s="141"/>
      <c r="V304" s="138"/>
    </row>
    <row r="305" spans="8:22" outlineLevel="5">
      <c r="H305" s="141"/>
      <c r="J305" s="47" t="s">
        <v>137</v>
      </c>
      <c r="K305" s="1" t="str">
        <f t="shared" si="32"/>
        <v>e909</v>
      </c>
      <c r="L305" s="18" t="str">
        <f t="shared" si="31"/>
        <v>Automobile (dommages) [23]</v>
      </c>
      <c r="N305" t="s">
        <v>192</v>
      </c>
      <c r="O305" s="9" t="s">
        <v>427</v>
      </c>
      <c r="P305" s="101"/>
      <c r="Q305" s="101"/>
      <c r="R305" s="101"/>
      <c r="S305" s="101"/>
      <c r="T305" s="141"/>
      <c r="U305" s="141"/>
      <c r="V305" s="138"/>
    </row>
    <row r="306" spans="8:22" outlineLevel="6">
      <c r="H306" s="141"/>
      <c r="J306" s="47" t="s">
        <v>138</v>
      </c>
      <c r="K306" s="1" t="str">
        <f t="shared" si="32"/>
        <v>e942</v>
      </c>
      <c r="L306" s="18" t="str">
        <f t="shared" si="31"/>
        <v>Dommages aux biens des particuliers [24]</v>
      </c>
      <c r="N306" t="s">
        <v>192</v>
      </c>
      <c r="O306" s="9" t="s">
        <v>427</v>
      </c>
      <c r="P306" s="101"/>
      <c r="Q306" s="101"/>
      <c r="R306" s="101"/>
      <c r="S306" s="101"/>
      <c r="T306" s="141"/>
      <c r="U306" s="9"/>
      <c r="V306" s="138"/>
    </row>
    <row r="307" spans="8:22" outlineLevel="6">
      <c r="H307" s="141"/>
      <c r="J307" s="47" t="s">
        <v>139</v>
      </c>
      <c r="K307" s="1" t="str">
        <f t="shared" si="32"/>
        <v>e943</v>
      </c>
      <c r="L307" s="18" t="str">
        <f t="shared" si="31"/>
        <v>Dommages aux biens professionnels [25]</v>
      </c>
      <c r="N307" t="s">
        <v>192</v>
      </c>
      <c r="O307" s="9" t="s">
        <v>427</v>
      </c>
      <c r="P307" s="101"/>
      <c r="Q307" s="101"/>
      <c r="R307" s="101"/>
      <c r="S307" s="101"/>
      <c r="T307" s="141"/>
      <c r="U307" s="9"/>
      <c r="V307" s="138"/>
    </row>
    <row r="308" spans="8:22" outlineLevel="6">
      <c r="H308" s="141"/>
      <c r="J308" s="47" t="s">
        <v>140</v>
      </c>
      <c r="K308" s="1" t="str">
        <f t="shared" si="32"/>
        <v>e941</v>
      </c>
      <c r="L308" s="18" t="str">
        <f t="shared" si="31"/>
        <v>Dommages aux biens agricoles [26]</v>
      </c>
      <c r="N308" t="s">
        <v>192</v>
      </c>
      <c r="O308" s="9" t="s">
        <v>427</v>
      </c>
      <c r="P308" s="101"/>
      <c r="Q308" s="101"/>
      <c r="R308" s="101"/>
      <c r="S308" s="141"/>
      <c r="T308" s="141"/>
      <c r="U308" s="9"/>
      <c r="V308" s="138"/>
    </row>
    <row r="309" spans="8:22" outlineLevel="5">
      <c r="H309" s="141"/>
      <c r="J309" s="47" t="s">
        <v>141</v>
      </c>
      <c r="K309" s="1" t="str">
        <f t="shared" si="32"/>
        <v>e922</v>
      </c>
      <c r="L309" s="18" t="str">
        <f t="shared" si="31"/>
        <v>Catastrophes naturelles [27]</v>
      </c>
      <c r="N309" t="s">
        <v>192</v>
      </c>
      <c r="O309" s="9" t="s">
        <v>427</v>
      </c>
      <c r="P309" s="101"/>
      <c r="Q309" s="101"/>
      <c r="R309" s="101"/>
      <c r="S309" s="141"/>
      <c r="T309" s="141"/>
      <c r="U309" s="9"/>
      <c r="V309" s="138"/>
    </row>
    <row r="310" spans="8:22" outlineLevel="6">
      <c r="H310" s="141"/>
      <c r="J310" s="47" t="s">
        <v>142</v>
      </c>
      <c r="K310" s="1" t="str">
        <f t="shared" si="32"/>
        <v>e980</v>
      </c>
      <c r="L310" s="18" t="str">
        <f t="shared" si="31"/>
        <v>Responsabilité civile générale [28]</v>
      </c>
      <c r="M310" t="s">
        <v>190</v>
      </c>
      <c r="N310" t="s">
        <v>192</v>
      </c>
      <c r="O310" s="9" t="s">
        <v>427</v>
      </c>
      <c r="P310" s="101"/>
      <c r="Q310" s="101"/>
      <c r="R310" s="101"/>
      <c r="S310" s="141"/>
      <c r="T310" s="141"/>
      <c r="U310" s="9"/>
      <c r="V310" s="138"/>
    </row>
    <row r="311" spans="8:22" outlineLevel="6">
      <c r="H311" s="141"/>
      <c r="J311" s="22" t="s">
        <v>1237</v>
      </c>
      <c r="K311" s="1" t="str">
        <f t="shared" si="32"/>
        <v>e982</v>
      </c>
      <c r="L311" s="18" t="str">
        <f t="shared" si="31"/>
        <v>Responsabilité civile médicale</v>
      </c>
      <c r="N311" t="s">
        <v>192</v>
      </c>
      <c r="O311" s="9" t="s">
        <v>427</v>
      </c>
      <c r="P311" s="101"/>
      <c r="Q311" s="101"/>
      <c r="R311" s="101"/>
      <c r="S311" s="141"/>
      <c r="T311" s="141"/>
      <c r="U311" s="9"/>
      <c r="V311" s="9"/>
    </row>
    <row r="312" spans="8:22" outlineLevel="6">
      <c r="H312" s="141"/>
      <c r="J312" s="22" t="s">
        <v>1238</v>
      </c>
      <c r="K312" s="1" t="str">
        <f t="shared" si="32"/>
        <v>e981</v>
      </c>
      <c r="L312" s="18" t="str">
        <f t="shared" si="31"/>
        <v>Responsabilité civile générale [hors RC médicale]</v>
      </c>
      <c r="N312" t="s">
        <v>192</v>
      </c>
      <c r="O312" s="9" t="s">
        <v>427</v>
      </c>
      <c r="P312" s="101"/>
      <c r="Q312" s="101"/>
      <c r="R312" s="101"/>
      <c r="S312" s="141"/>
      <c r="T312" s="141"/>
      <c r="U312" s="9"/>
      <c r="V312" s="9"/>
    </row>
    <row r="313" spans="8:22" outlineLevel="5">
      <c r="H313" s="141"/>
      <c r="J313" s="47" t="s">
        <v>143</v>
      </c>
      <c r="K313" s="1" t="str">
        <f t="shared" si="32"/>
        <v>e978</v>
      </c>
      <c r="L313" s="18" t="str">
        <f t="shared" si="31"/>
        <v>Protection juridique [29]</v>
      </c>
      <c r="N313" t="s">
        <v>192</v>
      </c>
      <c r="O313" s="9" t="s">
        <v>427</v>
      </c>
      <c r="P313" s="101"/>
      <c r="Q313" s="101"/>
      <c r="R313" s="101"/>
      <c r="S313" s="141"/>
      <c r="T313" s="9"/>
      <c r="U313" s="9"/>
      <c r="V313" s="9"/>
    </row>
    <row r="314" spans="8:22" outlineLevel="4">
      <c r="H314" s="141"/>
      <c r="J314" s="47" t="s">
        <v>144</v>
      </c>
      <c r="K314" s="1" t="str">
        <f t="shared" si="32"/>
        <v>e904</v>
      </c>
      <c r="L314" s="18" t="str">
        <f t="shared" si="31"/>
        <v>Assistance [30]</v>
      </c>
      <c r="N314" t="s">
        <v>192</v>
      </c>
      <c r="O314" s="9" t="s">
        <v>427</v>
      </c>
      <c r="P314" s="101"/>
      <c r="Q314" s="101"/>
      <c r="R314" s="101"/>
      <c r="S314" s="141"/>
      <c r="T314" s="9"/>
      <c r="U314" s="9"/>
      <c r="V314" s="9"/>
    </row>
    <row r="315" spans="8:22" outlineLevel="3">
      <c r="H315" s="141"/>
      <c r="J315" s="47" t="s">
        <v>145</v>
      </c>
      <c r="K315" s="1" t="str">
        <f t="shared" si="32"/>
        <v>e977</v>
      </c>
      <c r="L315" s="18" t="str">
        <f t="shared" si="31"/>
        <v>Pertes pécuniaires diverses [31]</v>
      </c>
      <c r="N315" t="s">
        <v>192</v>
      </c>
      <c r="O315" s="9" t="s">
        <v>427</v>
      </c>
      <c r="P315" s="101"/>
      <c r="Q315" s="101"/>
      <c r="R315" s="101"/>
      <c r="S315" s="141"/>
      <c r="T315" s="9"/>
      <c r="U315" s="9"/>
      <c r="V315" s="9"/>
    </row>
    <row r="316" spans="8:22" outlineLevel="4">
      <c r="H316" s="141"/>
      <c r="J316" s="47" t="s">
        <v>146</v>
      </c>
      <c r="K316" s="1" t="str">
        <f t="shared" si="32"/>
        <v>e986</v>
      </c>
      <c r="L316" s="18" t="str">
        <f t="shared" si="31"/>
        <v>Transports [34]</v>
      </c>
      <c r="N316" t="s">
        <v>192</v>
      </c>
      <c r="O316" s="9" t="s">
        <v>427</v>
      </c>
      <c r="P316" s="101"/>
      <c r="Q316" s="101"/>
      <c r="R316" s="101"/>
      <c r="S316" s="141"/>
      <c r="T316" s="9"/>
      <c r="U316" s="9"/>
      <c r="V316" s="9"/>
    </row>
    <row r="317" spans="8:22" outlineLevel="4">
      <c r="H317" s="141"/>
      <c r="J317" s="47" t="s">
        <v>147</v>
      </c>
      <c r="K317" s="1" t="str">
        <f t="shared" si="32"/>
        <v>e905</v>
      </c>
      <c r="L317" s="18" t="str">
        <f t="shared" si="31"/>
        <v>Assurance construction (dommages) [35]</v>
      </c>
      <c r="N317" t="s">
        <v>192</v>
      </c>
      <c r="O317" s="9" t="s">
        <v>427</v>
      </c>
      <c r="P317" s="101"/>
      <c r="Q317" s="101"/>
      <c r="R317" s="101"/>
      <c r="S317" s="141"/>
      <c r="T317" s="9"/>
      <c r="U317" s="9"/>
      <c r="V317" s="9"/>
    </row>
    <row r="318" spans="8:22" outlineLevel="4">
      <c r="H318" s="141"/>
      <c r="J318" s="47" t="s">
        <v>148</v>
      </c>
      <c r="K318" s="1" t="str">
        <f t="shared" si="32"/>
        <v>e906</v>
      </c>
      <c r="L318" s="18" t="str">
        <f t="shared" si="31"/>
        <v>Assurance construction (responsabilité civile) [36]</v>
      </c>
      <c r="N318" t="s">
        <v>192</v>
      </c>
      <c r="O318" s="9" t="s">
        <v>427</v>
      </c>
      <c r="P318" s="101"/>
      <c r="Q318" s="101"/>
      <c r="R318" s="101"/>
      <c r="S318" s="141"/>
      <c r="T318" s="9"/>
      <c r="U318" s="9"/>
      <c r="V318" s="9"/>
    </row>
    <row r="319" spans="8:22" outlineLevel="3">
      <c r="H319" s="141"/>
      <c r="J319" s="47" t="s">
        <v>149</v>
      </c>
      <c r="K319" s="1" t="str">
        <f t="shared" si="32"/>
        <v>e939</v>
      </c>
      <c r="L319" s="18" t="str">
        <f t="shared" si="31"/>
        <v>Crédit [37]</v>
      </c>
      <c r="N319" t="s">
        <v>192</v>
      </c>
      <c r="O319" s="9" t="s">
        <v>427</v>
      </c>
      <c r="P319" s="101"/>
      <c r="Q319" s="101"/>
      <c r="R319" s="101"/>
      <c r="S319" s="141"/>
      <c r="T319" s="9"/>
      <c r="U319" s="9"/>
      <c r="V319" s="9"/>
    </row>
    <row r="320" spans="8:22" outlineLevel="4">
      <c r="H320" s="141"/>
      <c r="J320" s="47" t="s">
        <v>150</v>
      </c>
      <c r="K320" s="1" t="str">
        <f t="shared" si="32"/>
        <v>e923</v>
      </c>
      <c r="L320" s="18" t="str">
        <f t="shared" si="31"/>
        <v>Caution [38]</v>
      </c>
      <c r="N320" t="s">
        <v>192</v>
      </c>
      <c r="O320" s="9" t="s">
        <v>427</v>
      </c>
      <c r="P320" s="101"/>
      <c r="Q320" s="101"/>
      <c r="R320" s="101"/>
      <c r="S320" s="141"/>
      <c r="T320" s="9"/>
      <c r="U320" s="9"/>
      <c r="V320" s="9"/>
    </row>
    <row r="321" spans="8:21" outlineLevel="4">
      <c r="H321" s="141"/>
      <c r="J321" s="18" t="s">
        <v>630</v>
      </c>
      <c r="K321" s="1"/>
      <c r="L321" s="18"/>
      <c r="O321" s="9" t="s">
        <v>427</v>
      </c>
      <c r="P321" s="101"/>
      <c r="Q321" s="138" t="s">
        <v>186</v>
      </c>
      <c r="R321" s="141" t="s">
        <v>1927</v>
      </c>
      <c r="S321" s="138"/>
      <c r="T321" s="138"/>
      <c r="U321" s="9"/>
    </row>
    <row r="322" spans="8:21" outlineLevel="3">
      <c r="H322" s="141"/>
      <c r="J322" s="53" t="s">
        <v>244</v>
      </c>
      <c r="K322" s="1" t="str">
        <f t="shared" ref="K322:K336" si="33">VLOOKUP(J322,$A$1:$I$311,2,FALSE)</f>
        <v>x0</v>
      </c>
      <c r="L322" s="18" t="str">
        <f t="shared" si="31"/>
        <v>Total/NA</v>
      </c>
      <c r="M322" t="s">
        <v>190</v>
      </c>
      <c r="O322" t="s">
        <v>243</v>
      </c>
      <c r="P322" s="101"/>
      <c r="Q322" s="138"/>
      <c r="R322" s="138"/>
      <c r="S322" s="138"/>
      <c r="T322" s="138"/>
      <c r="U322" s="9"/>
    </row>
    <row r="323" spans="8:21" outlineLevel="4">
      <c r="H323" s="141"/>
      <c r="J323" s="47" t="s">
        <v>319</v>
      </c>
      <c r="K323" s="1" t="str">
        <f t="shared" si="33"/>
        <v>e964</v>
      </c>
      <c r="L323" s="18" t="str">
        <f t="shared" si="31"/>
        <v>Garanties principales</v>
      </c>
      <c r="N323" t="s">
        <v>192</v>
      </c>
      <c r="O323" s="9" t="s">
        <v>427</v>
      </c>
      <c r="P323" s="101"/>
      <c r="Q323" s="138"/>
      <c r="R323" s="138"/>
      <c r="S323" s="138"/>
      <c r="T323" s="138"/>
      <c r="U323" s="9"/>
    </row>
    <row r="324" spans="8:21" outlineLevel="4">
      <c r="H324" s="141"/>
      <c r="J324" s="47" t="s">
        <v>318</v>
      </c>
      <c r="K324" s="1" t="str">
        <f t="shared" si="33"/>
        <v>e952</v>
      </c>
      <c r="L324" s="18" t="str">
        <f t="shared" si="31"/>
        <v>Garanties accessoires</v>
      </c>
      <c r="M324" t="s">
        <v>190</v>
      </c>
      <c r="N324" t="s">
        <v>192</v>
      </c>
      <c r="O324" s="9" t="s">
        <v>427</v>
      </c>
      <c r="P324" s="101"/>
      <c r="Q324" s="138"/>
      <c r="R324" s="138"/>
      <c r="S324" s="138"/>
      <c r="T324" s="138"/>
      <c r="U324" s="9"/>
    </row>
    <row r="325" spans="8:21" outlineLevel="4">
      <c r="H325" s="141"/>
      <c r="J325" s="22" t="s">
        <v>345</v>
      </c>
      <c r="K325" s="1" t="str">
        <f t="shared" si="33"/>
        <v>e954</v>
      </c>
      <c r="L325" s="18" t="str">
        <f t="shared" si="31"/>
        <v>Garanties accessoires - Dommages corporels (contrats individuels) [20]</v>
      </c>
      <c r="M325" t="s">
        <v>190</v>
      </c>
      <c r="N325" t="s">
        <v>192</v>
      </c>
      <c r="O325" s="9" t="s">
        <v>427</v>
      </c>
      <c r="P325" s="101"/>
      <c r="Q325" s="138"/>
      <c r="R325" s="138"/>
      <c r="S325" s="138"/>
      <c r="T325" s="138"/>
      <c r="U325" s="9"/>
    </row>
    <row r="326" spans="8:21" outlineLevel="3">
      <c r="H326" s="141"/>
      <c r="J326" s="56" t="s">
        <v>316</v>
      </c>
      <c r="K326" s="1" t="str">
        <f t="shared" si="33"/>
        <v>e962</v>
      </c>
      <c r="L326" s="18" t="str">
        <f t="shared" si="31"/>
        <v>Garanties frais de soins [201]</v>
      </c>
      <c r="N326" t="s">
        <v>192</v>
      </c>
      <c r="O326" s="9" t="s">
        <v>427</v>
      </c>
      <c r="P326" s="101"/>
      <c r="Q326" s="138"/>
      <c r="R326" s="138"/>
      <c r="S326" s="138"/>
      <c r="T326" s="138"/>
      <c r="U326" s="9"/>
    </row>
    <row r="327" spans="8:21" outlineLevel="4">
      <c r="H327" s="141"/>
      <c r="J327" s="56" t="s">
        <v>317</v>
      </c>
      <c r="K327" s="1" t="str">
        <f t="shared" si="33"/>
        <v>e916</v>
      </c>
      <c r="L327" s="18" t="str">
        <f t="shared" si="31"/>
        <v>Autres garanties [202]</v>
      </c>
      <c r="N327" t="s">
        <v>192</v>
      </c>
      <c r="O327" s="9" t="s">
        <v>427</v>
      </c>
      <c r="P327" s="141"/>
      <c r="Q327" s="138"/>
      <c r="R327" s="138"/>
      <c r="S327" s="138"/>
      <c r="T327" s="138"/>
      <c r="U327" s="9"/>
    </row>
    <row r="328" spans="8:21" outlineLevel="4">
      <c r="H328" s="141"/>
      <c r="J328" s="22" t="s">
        <v>354</v>
      </c>
      <c r="K328" s="1" t="str">
        <f t="shared" si="33"/>
        <v>e953</v>
      </c>
      <c r="L328" s="18" t="str">
        <f t="shared" si="31"/>
        <v>Garanties accessoires - Dommages corporels (contrats collectifs) [21]</v>
      </c>
      <c r="M328" t="s">
        <v>190</v>
      </c>
      <c r="N328" t="s">
        <v>192</v>
      </c>
      <c r="O328" s="9" t="s">
        <v>427</v>
      </c>
      <c r="P328" s="141"/>
      <c r="Q328" s="138"/>
      <c r="R328" s="138"/>
      <c r="S328" s="138"/>
      <c r="T328" s="138"/>
      <c r="U328" s="9"/>
    </row>
    <row r="329" spans="8:21" outlineLevel="4">
      <c r="J329" s="56" t="s">
        <v>320</v>
      </c>
      <c r="K329" s="1" t="str">
        <f t="shared" si="33"/>
        <v>e963</v>
      </c>
      <c r="L329" s="18" t="str">
        <f t="shared" si="31"/>
        <v>Garanties frais de soins [211]</v>
      </c>
      <c r="N329" t="s">
        <v>192</v>
      </c>
      <c r="O329" s="9" t="s">
        <v>427</v>
      </c>
      <c r="P329" s="141"/>
      <c r="Q329" s="138"/>
      <c r="R329" s="138"/>
      <c r="S329" s="138"/>
      <c r="T329" s="138"/>
      <c r="U329" s="9"/>
    </row>
    <row r="330" spans="8:21" outlineLevel="3">
      <c r="J330" s="56" t="s">
        <v>321</v>
      </c>
      <c r="K330" s="1" t="str">
        <f t="shared" si="33"/>
        <v>e915</v>
      </c>
      <c r="L330" s="18" t="str">
        <f t="shared" si="31"/>
        <v>Autres garanties (dont incap. Inval) [212]</v>
      </c>
      <c r="N330" t="s">
        <v>192</v>
      </c>
      <c r="O330" s="9" t="s">
        <v>427</v>
      </c>
      <c r="P330" s="141"/>
      <c r="Q330" s="138"/>
      <c r="R330" s="138"/>
      <c r="S330" s="138"/>
      <c r="T330" s="138"/>
      <c r="U330" s="9"/>
    </row>
    <row r="331" spans="8:21" outlineLevel="2">
      <c r="J331" s="18" t="s">
        <v>1863</v>
      </c>
      <c r="K331" s="1"/>
      <c r="L331" s="18"/>
      <c r="O331" s="9" t="s">
        <v>427</v>
      </c>
      <c r="P331" s="141"/>
      <c r="Q331" s="138" t="s">
        <v>328</v>
      </c>
      <c r="R331" s="142" t="s">
        <v>1867</v>
      </c>
      <c r="S331" s="138"/>
      <c r="T331" s="138"/>
    </row>
    <row r="332" spans="8:21" outlineLevel="3">
      <c r="J332" s="53" t="s">
        <v>244</v>
      </c>
      <c r="K332" s="1" t="str">
        <f t="shared" si="33"/>
        <v>x0</v>
      </c>
      <c r="L332" s="18" t="str">
        <f t="shared" si="31"/>
        <v>Total/NA</v>
      </c>
      <c r="M332" t="s">
        <v>190</v>
      </c>
      <c r="O332" t="s">
        <v>243</v>
      </c>
      <c r="P332" s="141"/>
      <c r="Q332" s="138"/>
      <c r="R332" s="138"/>
      <c r="S332" s="138"/>
      <c r="T332" s="138"/>
    </row>
    <row r="333" spans="8:21" outlineLevel="4">
      <c r="J333" s="47" t="s">
        <v>2524</v>
      </c>
      <c r="K333" s="139" t="str">
        <f t="shared" si="33"/>
        <v>e1271</v>
      </c>
      <c r="L333" s="18" t="str">
        <f t="shared" si="31"/>
        <v>Tout établissement</v>
      </c>
      <c r="M333" s="138" t="s">
        <v>190</v>
      </c>
      <c r="N333" s="138" t="s">
        <v>192</v>
      </c>
      <c r="O333" s="138" t="s">
        <v>427</v>
      </c>
      <c r="P333" s="141"/>
      <c r="Q333" s="138"/>
      <c r="R333" s="138"/>
      <c r="S333" s="138"/>
      <c r="T333" s="138"/>
    </row>
    <row r="334" spans="8:21" outlineLevel="5">
      <c r="J334" s="22" t="s">
        <v>550</v>
      </c>
      <c r="K334" s="1" t="str">
        <f t="shared" si="33"/>
        <v>e950</v>
      </c>
      <c r="L334" s="18" t="str">
        <f t="shared" si="31"/>
        <v>Établissement principal</v>
      </c>
      <c r="N334" t="s">
        <v>192</v>
      </c>
      <c r="O334" s="9" t="s">
        <v>427</v>
      </c>
      <c r="P334" s="141"/>
      <c r="Q334" s="138"/>
      <c r="R334" s="138"/>
      <c r="S334" s="138"/>
      <c r="T334" s="138"/>
    </row>
    <row r="335" spans="8:21" outlineLevel="5">
      <c r="J335" s="22" t="s">
        <v>327</v>
      </c>
      <c r="K335" s="1" t="str">
        <f t="shared" si="33"/>
        <v>e967</v>
      </c>
      <c r="L335" s="18" t="str">
        <f t="shared" si="31"/>
        <v>Libre prestation de service</v>
      </c>
      <c r="N335" t="s">
        <v>192</v>
      </c>
      <c r="O335" s="9" t="s">
        <v>427</v>
      </c>
      <c r="P335" s="141"/>
      <c r="Q335" s="138"/>
      <c r="R335" s="138"/>
      <c r="S335" s="138"/>
      <c r="T335" s="138"/>
    </row>
    <row r="336" spans="8:21" outlineLevel="5">
      <c r="J336" s="22" t="s">
        <v>224</v>
      </c>
      <c r="K336" s="1" t="str">
        <f t="shared" si="33"/>
        <v>e985</v>
      </c>
      <c r="L336" s="18" t="str">
        <f t="shared" si="31"/>
        <v>Succursale</v>
      </c>
      <c r="N336" t="s">
        <v>192</v>
      </c>
      <c r="O336" s="9" t="s">
        <v>427</v>
      </c>
      <c r="P336" s="141"/>
      <c r="Q336" s="138"/>
      <c r="R336" s="138"/>
      <c r="S336" s="138"/>
      <c r="T336" s="138"/>
    </row>
    <row r="337" spans="10:22" outlineLevel="5">
      <c r="J337" s="18" t="s">
        <v>1930</v>
      </c>
      <c r="K337" s="1"/>
      <c r="L337" s="18"/>
      <c r="M337" s="9"/>
      <c r="N337" s="9"/>
      <c r="O337" s="9" t="s">
        <v>427</v>
      </c>
      <c r="P337" s="141"/>
      <c r="Q337" s="141" t="s">
        <v>283</v>
      </c>
      <c r="R337" s="141" t="s">
        <v>1929</v>
      </c>
      <c r="S337" s="141"/>
      <c r="T337" s="138"/>
    </row>
    <row r="338" spans="10:22" outlineLevel="4">
      <c r="J338" s="53" t="s">
        <v>244</v>
      </c>
      <c r="K338" s="1" t="str">
        <f>VLOOKUP(J338,$A$1:$I$311,2,FALSE)</f>
        <v>x0</v>
      </c>
      <c r="L338" s="18" t="str">
        <f t="shared" si="31"/>
        <v>Total/NA</v>
      </c>
      <c r="M338" s="9" t="s">
        <v>190</v>
      </c>
      <c r="N338" s="9"/>
      <c r="O338" s="9" t="s">
        <v>243</v>
      </c>
      <c r="P338" s="141"/>
      <c r="Q338" s="141"/>
      <c r="R338" s="141"/>
      <c r="S338" s="141"/>
      <c r="T338" s="138"/>
    </row>
    <row r="339" spans="10:22" outlineLevel="5">
      <c r="J339" s="47" t="s">
        <v>225</v>
      </c>
      <c r="K339" s="1" t="str">
        <f>VLOOKUP(J339,$A$1:$I$311,2,FALSE)</f>
        <v>x119</v>
      </c>
      <c r="L339" s="18" t="str">
        <f t="shared" si="31"/>
        <v>UC</v>
      </c>
      <c r="M339" s="9"/>
      <c r="N339" s="9" t="s">
        <v>192</v>
      </c>
      <c r="O339" s="9" t="s">
        <v>243</v>
      </c>
      <c r="P339" s="141"/>
      <c r="Q339" s="141"/>
      <c r="R339" s="141"/>
      <c r="S339" s="141"/>
      <c r="T339" s="138"/>
    </row>
    <row r="340" spans="10:22" outlineLevel="5">
      <c r="J340" s="11" t="s">
        <v>286</v>
      </c>
      <c r="K340" s="1" t="str">
        <f>VLOOKUP(J340,$A$1:$I$311,2,FALSE)</f>
        <v>e966</v>
      </c>
      <c r="L340" s="18" t="str">
        <f t="shared" si="31"/>
        <v>Hors UC</v>
      </c>
      <c r="M340" s="9"/>
      <c r="N340" s="9" t="s">
        <v>192</v>
      </c>
      <c r="O340" s="9" t="s">
        <v>427</v>
      </c>
      <c r="P340" s="141"/>
      <c r="Q340" s="141"/>
      <c r="R340" s="141"/>
      <c r="S340" s="141"/>
      <c r="T340" s="138"/>
    </row>
    <row r="341" spans="10:22" outlineLevel="5">
      <c r="J341" s="42" t="s">
        <v>1945</v>
      </c>
      <c r="K341" s="1"/>
      <c r="L341" s="18"/>
      <c r="O341" s="9" t="s">
        <v>427</v>
      </c>
      <c r="P341" s="141"/>
      <c r="Q341" s="138" t="s">
        <v>1080</v>
      </c>
      <c r="R341" s="138" t="s">
        <v>1928</v>
      </c>
      <c r="S341" s="138"/>
      <c r="T341" s="138"/>
      <c r="V341" s="138"/>
    </row>
    <row r="342" spans="10:22" outlineLevel="5">
      <c r="J342" s="53" t="s">
        <v>244</v>
      </c>
      <c r="K342" s="1" t="str">
        <f>VLOOKUP(J342,$A$1:$I$311,2,FALSE)</f>
        <v>x0</v>
      </c>
      <c r="L342" s="18" t="str">
        <f t="shared" si="31"/>
        <v>Total/NA</v>
      </c>
      <c r="M342" t="s">
        <v>190</v>
      </c>
      <c r="O342" t="s">
        <v>243</v>
      </c>
      <c r="P342" s="141"/>
      <c r="Q342" s="138"/>
      <c r="R342" s="138"/>
      <c r="S342" s="138"/>
      <c r="T342" s="138"/>
      <c r="V342" s="138"/>
    </row>
    <row r="343" spans="10:22" outlineLevel="4">
      <c r="J343" s="89" t="s">
        <v>1082</v>
      </c>
      <c r="K343" s="1" t="str">
        <f>VLOOKUP(J343,$A$1:$I$311,2,FALSE)</f>
        <v>e956</v>
      </c>
      <c r="L343" s="18" t="str">
        <f t="shared" si="31"/>
        <v>Garanties décennales de responsabilité civile</v>
      </c>
      <c r="N343" t="s">
        <v>192</v>
      </c>
      <c r="O343" t="s">
        <v>427</v>
      </c>
      <c r="P343" s="141"/>
      <c r="Q343" s="138"/>
      <c r="R343" s="138"/>
      <c r="S343" s="138"/>
      <c r="T343" s="138"/>
      <c r="V343" s="138"/>
    </row>
    <row r="344" spans="10:22" outlineLevel="3">
      <c r="J344" s="47" t="s">
        <v>1083</v>
      </c>
      <c r="K344" s="1" t="str">
        <f>VLOOKUP(J344,$A$1:$I$311,2,FALSE)</f>
        <v>e955</v>
      </c>
      <c r="L344" s="18" t="str">
        <f t="shared" si="31"/>
        <v>Garanties décennales de dommage ouvrage</v>
      </c>
      <c r="N344" t="s">
        <v>192</v>
      </c>
      <c r="O344" t="s">
        <v>427</v>
      </c>
      <c r="P344" s="141"/>
      <c r="Q344" s="138"/>
      <c r="R344" s="138"/>
      <c r="S344" s="138"/>
      <c r="T344" s="138"/>
      <c r="V344" s="138"/>
    </row>
    <row r="345" spans="10:22" outlineLevel="4">
      <c r="J345" s="149" t="s">
        <v>1453</v>
      </c>
      <c r="K345" s="167"/>
      <c r="L345" s="18"/>
      <c r="M345" s="101"/>
      <c r="N345" s="101"/>
      <c r="O345" s="101" t="s">
        <v>427</v>
      </c>
      <c r="P345" s="141"/>
      <c r="Q345" s="101" t="s">
        <v>248</v>
      </c>
      <c r="R345" s="101" t="s">
        <v>1452</v>
      </c>
      <c r="S345" s="101"/>
      <c r="T345" s="138"/>
      <c r="V345" s="138"/>
    </row>
    <row r="346" spans="10:22" outlineLevel="5">
      <c r="J346" s="150" t="s">
        <v>244</v>
      </c>
      <c r="K346" s="167" t="str">
        <f t="shared" ref="K346:K377" si="34">VLOOKUP(J346,$A$1:$I$311,2,FALSE)</f>
        <v>x0</v>
      </c>
      <c r="L346" s="18" t="str">
        <f t="shared" ref="L346:L402" si="35">J346</f>
        <v>Total/NA</v>
      </c>
      <c r="M346" s="101" t="s">
        <v>190</v>
      </c>
      <c r="N346" s="101"/>
      <c r="O346" s="101" t="s">
        <v>243</v>
      </c>
      <c r="P346" s="141"/>
      <c r="Q346" s="141"/>
      <c r="R346" s="141"/>
      <c r="S346" s="141"/>
      <c r="V346" s="138"/>
    </row>
    <row r="347" spans="10:22" outlineLevel="5">
      <c r="J347" s="128" t="s">
        <v>125</v>
      </c>
      <c r="K347" s="167" t="str">
        <f t="shared" si="34"/>
        <v>e932</v>
      </c>
      <c r="L347" s="18" t="str">
        <f t="shared" si="35"/>
        <v>Contrats de capitalisation à prime unique (ou versements libres) [1]</v>
      </c>
      <c r="M347" s="101"/>
      <c r="N347" s="101" t="s">
        <v>192</v>
      </c>
      <c r="O347" s="101" t="s">
        <v>427</v>
      </c>
      <c r="P347" s="141"/>
      <c r="Q347" s="141"/>
      <c r="R347" s="141"/>
      <c r="S347" s="141"/>
      <c r="V347" s="138"/>
    </row>
    <row r="348" spans="10:22" outlineLevel="5">
      <c r="J348" s="128" t="s">
        <v>126</v>
      </c>
      <c r="K348" s="167" t="str">
        <f t="shared" si="34"/>
        <v>e933</v>
      </c>
      <c r="L348" s="18" t="str">
        <f t="shared" si="35"/>
        <v>Contrats de capitalisation à primes périodiques [2]</v>
      </c>
      <c r="M348" s="101"/>
      <c r="N348" s="101" t="s">
        <v>192</v>
      </c>
      <c r="O348" s="101" t="s">
        <v>427</v>
      </c>
      <c r="P348" s="141"/>
      <c r="Q348" s="141"/>
      <c r="R348" s="141"/>
      <c r="S348" s="141"/>
      <c r="V348" s="138"/>
    </row>
    <row r="349" spans="10:22" outlineLevel="5">
      <c r="J349" s="128" t="s">
        <v>127</v>
      </c>
      <c r="K349" s="167" t="str">
        <f t="shared" si="34"/>
        <v>e936</v>
      </c>
      <c r="L349" s="18" t="str">
        <f t="shared" si="35"/>
        <v>Contrats individuels d'assurance temporaire décès (y compris groupes ouverts) [3]</v>
      </c>
      <c r="M349" s="101" t="s">
        <v>190</v>
      </c>
      <c r="N349" s="101" t="s">
        <v>192</v>
      </c>
      <c r="O349" s="101" t="s">
        <v>427</v>
      </c>
      <c r="P349" s="141"/>
      <c r="Q349" s="141"/>
      <c r="R349" s="141"/>
      <c r="S349" s="141"/>
      <c r="V349" s="138"/>
    </row>
    <row r="350" spans="10:22" outlineLevel="4">
      <c r="J350" s="168" t="s">
        <v>1454</v>
      </c>
      <c r="K350" s="167" t="str">
        <f t="shared" si="34"/>
        <v>e995</v>
      </c>
      <c r="L350" s="18" t="str">
        <f t="shared" si="35"/>
        <v>Temporaires décès à prime unique ou versements libres [031]</v>
      </c>
      <c r="M350" s="101"/>
      <c r="N350" s="101" t="s">
        <v>192</v>
      </c>
      <c r="O350" s="101" t="s">
        <v>427</v>
      </c>
      <c r="P350" s="141"/>
      <c r="Q350" s="141"/>
      <c r="R350" s="141"/>
      <c r="S350" s="141"/>
      <c r="V350" s="138"/>
    </row>
    <row r="351" spans="10:22" outlineLevel="5">
      <c r="J351" s="168" t="s">
        <v>1455</v>
      </c>
      <c r="K351" s="167" t="str">
        <f t="shared" si="34"/>
        <v>e996</v>
      </c>
      <c r="L351" s="18" t="str">
        <f t="shared" si="35"/>
        <v>Temporaires décès à primes périodiques [032]</v>
      </c>
      <c r="M351" s="101"/>
      <c r="N351" s="101" t="s">
        <v>192</v>
      </c>
      <c r="O351" s="101" t="s">
        <v>427</v>
      </c>
      <c r="P351" s="141"/>
      <c r="Q351" s="141"/>
      <c r="R351" s="141"/>
      <c r="S351" s="141"/>
      <c r="U351" s="138"/>
      <c r="V351" s="138"/>
    </row>
    <row r="352" spans="10:22" outlineLevel="5">
      <c r="J352" s="128" t="s">
        <v>128</v>
      </c>
      <c r="K352" s="167" t="str">
        <f t="shared" si="34"/>
        <v>e911</v>
      </c>
      <c r="L352" s="18" t="str">
        <f t="shared" si="35"/>
        <v>Autres contrats individuels d'assurance vie à prime unique (ou versements libres) (y compris groupes ouverts) [4]</v>
      </c>
      <c r="M352" s="101" t="s">
        <v>190</v>
      </c>
      <c r="N352" s="101" t="s">
        <v>192</v>
      </c>
      <c r="O352" s="101" t="s">
        <v>427</v>
      </c>
      <c r="P352" s="141"/>
      <c r="Q352" s="141"/>
      <c r="R352" s="141"/>
      <c r="S352" s="141"/>
      <c r="U352" s="138"/>
      <c r="V352" s="138"/>
    </row>
    <row r="353" spans="10:22" outlineLevel="5">
      <c r="J353" s="168" t="s">
        <v>1456</v>
      </c>
      <c r="K353" s="167" t="str">
        <f t="shared" si="34"/>
        <v>e997</v>
      </c>
      <c r="L353" s="18" t="str">
        <f t="shared" si="35"/>
        <v>Rentes à prime unique ou versements libres [041]</v>
      </c>
      <c r="M353" s="101"/>
      <c r="N353" s="101" t="s">
        <v>192</v>
      </c>
      <c r="O353" s="101" t="s">
        <v>427</v>
      </c>
      <c r="P353" s="141"/>
      <c r="Q353" s="141"/>
      <c r="R353" s="141"/>
      <c r="S353" s="9"/>
      <c r="U353" s="138"/>
      <c r="V353" s="138"/>
    </row>
    <row r="354" spans="10:22" outlineLevel="5">
      <c r="J354" s="168" t="s">
        <v>1457</v>
      </c>
      <c r="K354" s="167" t="str">
        <f t="shared" si="34"/>
        <v>e998</v>
      </c>
      <c r="L354" s="18" t="str">
        <f t="shared" si="35"/>
        <v>Autres contrats à prime unique ou versements libres [042]</v>
      </c>
      <c r="M354" s="101"/>
      <c r="N354" s="101" t="s">
        <v>192</v>
      </c>
      <c r="O354" s="101" t="s">
        <v>427</v>
      </c>
      <c r="P354" s="141"/>
      <c r="Q354" s="141"/>
      <c r="R354" s="141"/>
      <c r="S354" s="9"/>
      <c r="U354" s="138"/>
      <c r="V354" s="138"/>
    </row>
    <row r="355" spans="10:22" outlineLevel="4">
      <c r="J355" s="128" t="s">
        <v>129</v>
      </c>
      <c r="K355" s="167" t="str">
        <f t="shared" si="34"/>
        <v>e912</v>
      </c>
      <c r="L355" s="18" t="str">
        <f t="shared" si="35"/>
        <v>Autres contrats individuels d'assurance vie à primes périodiques (y compris groupes ouverts) [5]</v>
      </c>
      <c r="M355" s="101" t="s">
        <v>190</v>
      </c>
      <c r="N355" s="101" t="s">
        <v>192</v>
      </c>
      <c r="O355" s="101" t="s">
        <v>427</v>
      </c>
      <c r="P355" s="141"/>
      <c r="Q355" s="141"/>
      <c r="R355" s="141"/>
      <c r="S355" s="9"/>
      <c r="U355" s="138"/>
      <c r="V355" s="138"/>
    </row>
    <row r="356" spans="10:22" outlineLevel="2">
      <c r="J356" s="168" t="s">
        <v>1458</v>
      </c>
      <c r="K356" s="167" t="str">
        <f t="shared" si="34"/>
        <v>e999</v>
      </c>
      <c r="L356" s="18" t="str">
        <f t="shared" si="35"/>
        <v>Rentes à primes périodiques [051]</v>
      </c>
      <c r="M356" s="101" t="s">
        <v>190</v>
      </c>
      <c r="N356" s="101" t="s">
        <v>192</v>
      </c>
      <c r="O356" s="101" t="s">
        <v>427</v>
      </c>
      <c r="P356" s="141"/>
      <c r="Q356" s="141"/>
      <c r="R356" s="141"/>
      <c r="S356" s="9"/>
      <c r="U356" s="138"/>
      <c r="V356" s="138"/>
    </row>
    <row r="357" spans="10:22" outlineLevel="3">
      <c r="J357" s="168" t="s">
        <v>1459</v>
      </c>
      <c r="K357" s="167" t="str">
        <f t="shared" si="34"/>
        <v>e1000</v>
      </c>
      <c r="L357" s="18" t="str">
        <f t="shared" si="35"/>
        <v>Autres contrats à primes périodiques [052]</v>
      </c>
      <c r="M357" s="101"/>
      <c r="N357" s="101" t="s">
        <v>192</v>
      </c>
      <c r="O357" s="101" t="s">
        <v>427</v>
      </c>
      <c r="P357" s="141"/>
      <c r="Q357" s="141"/>
      <c r="R357" s="141"/>
      <c r="S357" s="9"/>
      <c r="U357" s="138"/>
      <c r="V357" s="138"/>
    </row>
    <row r="358" spans="10:22" outlineLevel="4">
      <c r="J358" s="128" t="s">
        <v>130</v>
      </c>
      <c r="K358" s="167" t="str">
        <f t="shared" si="34"/>
        <v>e926</v>
      </c>
      <c r="L358" s="18" t="str">
        <f t="shared" si="35"/>
        <v>Contrats collectifs d'assurance en cas de décès [6]</v>
      </c>
      <c r="M358" s="101" t="s">
        <v>190</v>
      </c>
      <c r="N358" s="101" t="s">
        <v>192</v>
      </c>
      <c r="O358" s="101" t="s">
        <v>427</v>
      </c>
      <c r="P358" s="141"/>
      <c r="Q358" s="141"/>
      <c r="R358" s="141"/>
      <c r="S358" s="9"/>
      <c r="T358" s="138"/>
      <c r="U358" s="138"/>
      <c r="V358" s="138"/>
    </row>
    <row r="359" spans="10:22" outlineLevel="4">
      <c r="J359" s="168" t="s">
        <v>2416</v>
      </c>
      <c r="K359" s="167" t="str">
        <f t="shared" si="34"/>
        <v>e1001</v>
      </c>
      <c r="L359" s="18" t="str">
        <f t="shared" si="35"/>
        <v>Contrats collectifs en cas de décès visés à l’article 2 de la loi n° 89-1009 du 31 décembre 1989 [061]</v>
      </c>
      <c r="M359" s="101"/>
      <c r="N359" s="101" t="s">
        <v>192</v>
      </c>
      <c r="O359" s="101" t="s">
        <v>427</v>
      </c>
      <c r="P359" s="141"/>
      <c r="Q359" s="141"/>
      <c r="R359" s="141"/>
      <c r="S359" s="9"/>
      <c r="T359" s="138"/>
      <c r="U359" s="138"/>
      <c r="V359" s="138"/>
    </row>
    <row r="360" spans="10:22" outlineLevel="4">
      <c r="J360" s="168" t="s">
        <v>1460</v>
      </c>
      <c r="K360" s="167" t="str">
        <f t="shared" si="34"/>
        <v>e1002</v>
      </c>
      <c r="L360" s="18" t="str">
        <f t="shared" si="35"/>
        <v>Autres contrats collectifs en cas de décès [062]</v>
      </c>
      <c r="M360" s="101"/>
      <c r="N360" s="101" t="s">
        <v>192</v>
      </c>
      <c r="O360" s="101" t="s">
        <v>427</v>
      </c>
      <c r="P360" s="141"/>
      <c r="Q360" s="141"/>
      <c r="R360" s="141"/>
      <c r="S360" s="9"/>
      <c r="T360" s="138"/>
      <c r="U360" s="138"/>
      <c r="V360" s="138"/>
    </row>
    <row r="361" spans="10:22" outlineLevel="4">
      <c r="J361" s="128" t="s">
        <v>131</v>
      </c>
      <c r="K361" s="167" t="str">
        <f t="shared" si="34"/>
        <v>e927</v>
      </c>
      <c r="L361" s="18" t="str">
        <f t="shared" si="35"/>
        <v>Contrats collectifs d'assurance en cas de vie [7]</v>
      </c>
      <c r="M361" s="101" t="s">
        <v>190</v>
      </c>
      <c r="N361" s="101" t="s">
        <v>192</v>
      </c>
      <c r="O361" s="101" t="s">
        <v>427</v>
      </c>
      <c r="P361" s="141"/>
      <c r="Q361" s="141"/>
      <c r="R361" s="141"/>
      <c r="S361" s="9"/>
      <c r="T361" s="138"/>
      <c r="U361" s="138"/>
      <c r="V361" s="138"/>
    </row>
    <row r="362" spans="10:22" outlineLevel="4">
      <c r="J362" s="168" t="s">
        <v>1461</v>
      </c>
      <c r="K362" s="167" t="str">
        <f t="shared" si="34"/>
        <v>e1003</v>
      </c>
      <c r="L362" s="18" t="str">
        <f t="shared" si="35"/>
        <v>Contrats collectifs de rentes [071]</v>
      </c>
      <c r="M362" s="101"/>
      <c r="N362" s="101" t="s">
        <v>192</v>
      </c>
      <c r="O362" s="101" t="s">
        <v>427</v>
      </c>
      <c r="P362" s="141"/>
      <c r="Q362" s="141"/>
      <c r="R362" s="141"/>
      <c r="S362" s="9"/>
      <c r="T362" s="138"/>
      <c r="U362" s="138"/>
      <c r="V362" s="138"/>
    </row>
    <row r="363" spans="10:22" outlineLevel="4">
      <c r="J363" s="168" t="s">
        <v>1462</v>
      </c>
      <c r="K363" s="167" t="str">
        <f t="shared" si="34"/>
        <v>e1004</v>
      </c>
      <c r="L363" s="18" t="str">
        <f t="shared" si="35"/>
        <v>Autres contrats collectifs en cas de vie [072]</v>
      </c>
      <c r="M363" s="101"/>
      <c r="N363" s="101" t="s">
        <v>192</v>
      </c>
      <c r="O363" s="101" t="s">
        <v>427</v>
      </c>
      <c r="P363" s="141"/>
      <c r="Q363" s="141"/>
      <c r="R363" s="141"/>
      <c r="S363" s="9"/>
      <c r="T363" s="138"/>
      <c r="U363" s="138"/>
      <c r="V363" s="138"/>
    </row>
    <row r="364" spans="10:22" outlineLevel="4">
      <c r="J364" s="169" t="s">
        <v>2435</v>
      </c>
      <c r="K364" s="167" t="str">
        <f t="shared" si="34"/>
        <v>e1255</v>
      </c>
      <c r="L364" s="18" t="str">
        <f t="shared" si="35"/>
        <v>Contrats d'assurance vie ou de capitalisation en unités de compte à prime unique (ou versements libres) [008]</v>
      </c>
      <c r="M364" s="101" t="s">
        <v>190</v>
      </c>
      <c r="N364" s="101" t="s">
        <v>192</v>
      </c>
      <c r="O364" s="101" t="s">
        <v>427</v>
      </c>
      <c r="P364" s="141"/>
      <c r="Q364" s="141"/>
      <c r="R364" s="141"/>
      <c r="S364" s="9"/>
      <c r="T364" s="138"/>
      <c r="U364" s="138"/>
      <c r="V364" s="138"/>
    </row>
    <row r="365" spans="10:22" outlineLevel="4">
      <c r="J365" s="168" t="s">
        <v>2436</v>
      </c>
      <c r="K365" s="167" t="str">
        <f t="shared" si="34"/>
        <v>e1256</v>
      </c>
      <c r="L365" s="18" t="str">
        <f t="shared" si="35"/>
        <v>Contrats de capitalisation en unités de compte à prime unique ou versements libres [081]</v>
      </c>
      <c r="M365" s="101"/>
      <c r="N365" s="101" t="s">
        <v>192</v>
      </c>
      <c r="O365" s="101" t="s">
        <v>427</v>
      </c>
      <c r="P365" s="141"/>
      <c r="Q365" s="141"/>
      <c r="R365" s="141"/>
      <c r="S365" s="9"/>
      <c r="T365" s="138"/>
      <c r="U365" s="138"/>
      <c r="V365" s="138"/>
    </row>
    <row r="366" spans="10:22" outlineLevel="4">
      <c r="J366" s="168" t="s">
        <v>2437</v>
      </c>
      <c r="K366" s="167" t="str">
        <f t="shared" si="34"/>
        <v>e1257</v>
      </c>
      <c r="L366" s="18" t="str">
        <f t="shared" si="35"/>
        <v>Temporaires décès en unités de compte à prime unique ou versements libres [082]</v>
      </c>
      <c r="M366" s="101"/>
      <c r="N366" s="101" t="s">
        <v>192</v>
      </c>
      <c r="O366" s="101" t="s">
        <v>427</v>
      </c>
      <c r="P366" s="141"/>
      <c r="Q366" s="141"/>
      <c r="R366" s="141"/>
      <c r="S366" s="9"/>
      <c r="T366" s="138"/>
      <c r="U366" s="138"/>
      <c r="V366" s="138"/>
    </row>
    <row r="367" spans="10:22" outlineLevel="4">
      <c r="J367" s="168" t="s">
        <v>2438</v>
      </c>
      <c r="K367" s="167" t="str">
        <f t="shared" si="34"/>
        <v>e1258</v>
      </c>
      <c r="L367" s="18" t="str">
        <f t="shared" si="35"/>
        <v>Rentes individuelles en unités de compte à prime unique ou versements libres [083]</v>
      </c>
      <c r="M367" s="101"/>
      <c r="N367" s="101" t="s">
        <v>192</v>
      </c>
      <c r="O367" s="101" t="s">
        <v>427</v>
      </c>
      <c r="P367" s="141"/>
      <c r="Q367" s="141"/>
      <c r="R367" s="141"/>
      <c r="S367" s="9"/>
      <c r="T367" s="138"/>
      <c r="U367" s="138"/>
      <c r="V367" s="138"/>
    </row>
    <row r="368" spans="10:22" outlineLevel="3">
      <c r="J368" s="168" t="s">
        <v>2439</v>
      </c>
      <c r="K368" s="167" t="str">
        <f t="shared" si="34"/>
        <v>e1259</v>
      </c>
      <c r="L368" s="18" t="str">
        <f t="shared" si="35"/>
        <v>Autres contrats individuels en unités de compte à prime unique ou versements libres [084]</v>
      </c>
      <c r="M368" s="101"/>
      <c r="N368" s="101" t="s">
        <v>192</v>
      </c>
      <c r="O368" s="101" t="s">
        <v>427</v>
      </c>
      <c r="P368" s="141"/>
      <c r="Q368" s="141"/>
      <c r="R368" s="141"/>
      <c r="S368" s="9"/>
      <c r="T368" s="138"/>
      <c r="U368" s="138"/>
      <c r="V368" s="138"/>
    </row>
    <row r="369" spans="10:22" outlineLevel="4">
      <c r="J369" s="168" t="s">
        <v>2440</v>
      </c>
      <c r="K369" s="167" t="str">
        <f t="shared" si="34"/>
        <v>e1260</v>
      </c>
      <c r="L369" s="18" t="str">
        <f t="shared" si="35"/>
        <v>Autres contrats collectifs d’assurance en cas de décès en unités de compte à prime unique ou versements libres [085]</v>
      </c>
      <c r="M369" s="101"/>
      <c r="N369" s="101" t="s">
        <v>192</v>
      </c>
      <c r="O369" s="101" t="s">
        <v>427</v>
      </c>
      <c r="P369" s="141"/>
      <c r="Q369" s="141"/>
      <c r="R369" s="141"/>
      <c r="S369" s="9"/>
      <c r="T369" s="138"/>
      <c r="U369" s="138"/>
      <c r="V369" s="138"/>
    </row>
    <row r="370" spans="10:22" outlineLevel="4">
      <c r="J370" s="168" t="s">
        <v>2441</v>
      </c>
      <c r="K370" s="167" t="str">
        <f t="shared" si="34"/>
        <v>e1261</v>
      </c>
      <c r="L370" s="18" t="str">
        <f t="shared" si="35"/>
        <v>Contrats collectifs de rentes en unités de compte à prime unique ou versements libres [086]</v>
      </c>
      <c r="M370" s="101"/>
      <c r="N370" s="101" t="s">
        <v>192</v>
      </c>
      <c r="O370" s="101" t="s">
        <v>427</v>
      </c>
      <c r="P370" s="141"/>
      <c r="Q370" s="141"/>
      <c r="R370" s="141"/>
      <c r="S370" s="9"/>
      <c r="T370" s="138"/>
      <c r="U370" s="138"/>
      <c r="V370" s="138"/>
    </row>
    <row r="371" spans="10:22" outlineLevel="4">
      <c r="J371" s="168" t="s">
        <v>2442</v>
      </c>
      <c r="K371" s="167" t="str">
        <f t="shared" si="34"/>
        <v>e1262</v>
      </c>
      <c r="L371" s="18" t="str">
        <f t="shared" si="35"/>
        <v>Autres contrats collectifs d’assurance en cas de vie en unités de compte à prime unique ou versements libres [087]</v>
      </c>
      <c r="M371" s="101"/>
      <c r="N371" s="101" t="s">
        <v>192</v>
      </c>
      <c r="O371" s="101" t="s">
        <v>427</v>
      </c>
      <c r="P371" s="141"/>
      <c r="Q371" s="141"/>
      <c r="R371" s="141"/>
      <c r="S371" s="9"/>
      <c r="T371" s="138"/>
      <c r="U371" s="138"/>
      <c r="V371" s="138"/>
    </row>
    <row r="372" spans="10:22" outlineLevel="4">
      <c r="J372" s="169" t="s">
        <v>2443</v>
      </c>
      <c r="K372" s="167" t="str">
        <f t="shared" si="34"/>
        <v>e1263</v>
      </c>
      <c r="L372" s="18" t="str">
        <f t="shared" si="35"/>
        <v>Contrats d'assurance vie ou de capitalisation en unités de compte à primes périodiques [009]</v>
      </c>
      <c r="M372" s="101" t="s">
        <v>190</v>
      </c>
      <c r="N372" s="101" t="s">
        <v>192</v>
      </c>
      <c r="O372" s="101" t="s">
        <v>427</v>
      </c>
      <c r="P372" s="9"/>
      <c r="Q372" s="9"/>
      <c r="R372" s="141"/>
      <c r="S372" s="9"/>
      <c r="T372" s="138"/>
      <c r="U372" s="138"/>
      <c r="V372" s="138"/>
    </row>
    <row r="373" spans="10:22" outlineLevel="4">
      <c r="J373" s="168" t="s">
        <v>2444</v>
      </c>
      <c r="K373" s="167" t="str">
        <f t="shared" si="34"/>
        <v>e1264</v>
      </c>
      <c r="L373" s="18" t="str">
        <f t="shared" si="35"/>
        <v>Contrats de capitalisation en unités de compte à primes périodiques [091]</v>
      </c>
      <c r="M373" s="101"/>
      <c r="N373" s="101" t="s">
        <v>192</v>
      </c>
      <c r="O373" s="101" t="s">
        <v>427</v>
      </c>
      <c r="P373" s="9"/>
      <c r="Q373" s="9"/>
      <c r="R373" s="9"/>
      <c r="S373" s="9"/>
      <c r="T373" s="138"/>
      <c r="U373" s="138"/>
      <c r="V373" s="138"/>
    </row>
    <row r="374" spans="10:22" outlineLevel="4">
      <c r="J374" s="168" t="s">
        <v>2445</v>
      </c>
      <c r="K374" s="167" t="str">
        <f t="shared" si="34"/>
        <v>e1265</v>
      </c>
      <c r="L374" s="18" t="str">
        <f t="shared" si="35"/>
        <v>Temporaires décès en unités de compte à primes périodiques [092]</v>
      </c>
      <c r="M374" s="101"/>
      <c r="N374" s="101" t="s">
        <v>192</v>
      </c>
      <c r="O374" s="101" t="s">
        <v>427</v>
      </c>
      <c r="P374" s="9"/>
      <c r="Q374" s="9"/>
      <c r="R374" s="9"/>
      <c r="S374" s="9"/>
      <c r="T374" s="138"/>
      <c r="U374" s="138"/>
      <c r="V374" s="138"/>
    </row>
    <row r="375" spans="10:22" outlineLevel="4">
      <c r="J375" s="168" t="s">
        <v>2446</v>
      </c>
      <c r="K375" s="167" t="str">
        <f t="shared" si="34"/>
        <v>e1266</v>
      </c>
      <c r="L375" s="18" t="str">
        <f t="shared" si="35"/>
        <v>Rentes individuelles en unités de compte à primes périodiques [093]</v>
      </c>
      <c r="M375" s="101"/>
      <c r="N375" s="101" t="s">
        <v>192</v>
      </c>
      <c r="O375" s="101" t="s">
        <v>427</v>
      </c>
      <c r="P375" s="9"/>
      <c r="Q375" s="9"/>
      <c r="R375" s="9"/>
      <c r="S375" s="9"/>
      <c r="T375" s="138"/>
      <c r="U375" s="138"/>
      <c r="V375" s="138"/>
    </row>
    <row r="376" spans="10:22" outlineLevel="4">
      <c r="J376" s="168" t="s">
        <v>2447</v>
      </c>
      <c r="K376" s="167" t="str">
        <f t="shared" si="34"/>
        <v>e1267</v>
      </c>
      <c r="L376" s="18" t="str">
        <f t="shared" si="35"/>
        <v>Autres contrats individuels en unités de compte à primes périodiques [094]</v>
      </c>
      <c r="M376" s="101"/>
      <c r="N376" s="101" t="s">
        <v>192</v>
      </c>
      <c r="O376" s="101" t="s">
        <v>427</v>
      </c>
      <c r="P376" s="9"/>
      <c r="Q376" s="9"/>
      <c r="R376" s="9"/>
      <c r="S376" s="9"/>
      <c r="T376" s="138"/>
      <c r="U376" s="138"/>
      <c r="V376" s="138"/>
    </row>
    <row r="377" spans="10:22" outlineLevel="4">
      <c r="J377" s="168" t="s">
        <v>2448</v>
      </c>
      <c r="K377" s="167" t="str">
        <f t="shared" si="34"/>
        <v>e1268</v>
      </c>
      <c r="L377" s="18" t="str">
        <f t="shared" si="35"/>
        <v>Autres contrats collectifs d’assurance en cas de décès en unités de compte à primes périodiques [095]</v>
      </c>
      <c r="M377" s="101"/>
      <c r="N377" s="101" t="s">
        <v>192</v>
      </c>
      <c r="O377" s="101" t="s">
        <v>427</v>
      </c>
      <c r="P377" s="9"/>
      <c r="Q377" s="9"/>
      <c r="R377" s="9"/>
      <c r="S377" s="9"/>
      <c r="T377" s="138"/>
      <c r="U377" s="138"/>
      <c r="V377" s="138"/>
    </row>
    <row r="378" spans="10:22" outlineLevel="4">
      <c r="J378" s="168" t="s">
        <v>2449</v>
      </c>
      <c r="K378" s="167" t="str">
        <f t="shared" ref="K378:K402" si="36">VLOOKUP(J378,$A$1:$I$311,2,FALSE)</f>
        <v>e1269</v>
      </c>
      <c r="L378" s="18" t="str">
        <f t="shared" si="35"/>
        <v>Contrats collectifs de rentes en unités de compte à primes périodiques [096]</v>
      </c>
      <c r="M378" s="101"/>
      <c r="N378" s="101" t="s">
        <v>192</v>
      </c>
      <c r="O378" s="101" t="s">
        <v>427</v>
      </c>
      <c r="P378" s="9"/>
      <c r="Q378" s="9"/>
      <c r="R378" s="9"/>
      <c r="T378" s="138"/>
      <c r="U378" s="138"/>
      <c r="V378" s="138"/>
    </row>
    <row r="379" spans="10:22" outlineLevel="2">
      <c r="J379" s="168" t="s">
        <v>2450</v>
      </c>
      <c r="K379" s="167" t="str">
        <f t="shared" si="36"/>
        <v>e1270</v>
      </c>
      <c r="L379" s="18" t="str">
        <f t="shared" si="35"/>
        <v>Autres contrats collectifs d’assurance en cas de vie en unités de compte à primes périodiques [097]</v>
      </c>
      <c r="M379" s="101"/>
      <c r="N379" s="101" t="s">
        <v>192</v>
      </c>
      <c r="O379" s="101" t="s">
        <v>427</v>
      </c>
      <c r="P379" s="9"/>
      <c r="Q379" s="9"/>
      <c r="R379" s="9"/>
      <c r="T379" s="138"/>
      <c r="U379" s="138"/>
      <c r="V379" s="138"/>
    </row>
    <row r="380" spans="10:22" outlineLevel="3">
      <c r="J380" s="128" t="s">
        <v>134</v>
      </c>
      <c r="K380" s="167" t="str">
        <f t="shared" si="36"/>
        <v>e929</v>
      </c>
      <c r="L380" s="18" t="str">
        <f t="shared" si="35"/>
        <v>Contrats collectifs relevant de l'article L. 441-1 mais ne relevant pas des articles L. 143-1 et L. 144-2 [10]</v>
      </c>
      <c r="M380" s="101"/>
      <c r="N380" s="101" t="s">
        <v>192</v>
      </c>
      <c r="O380" s="101" t="s">
        <v>427</v>
      </c>
      <c r="R380" s="9"/>
      <c r="T380" s="138"/>
      <c r="U380" s="138"/>
      <c r="V380" s="138"/>
    </row>
    <row r="381" spans="10:22" outlineLevel="4">
      <c r="J381" s="128" t="s">
        <v>388</v>
      </c>
      <c r="K381" s="167" t="str">
        <f t="shared" si="36"/>
        <v>e938</v>
      </c>
      <c r="L381" s="18" t="str">
        <f t="shared" si="35"/>
        <v>Contrats relevant de l'article L. 144-2 mais ne relevant pas de l'article L. 143-1 (PERP) [11]</v>
      </c>
      <c r="M381" s="101" t="s">
        <v>190</v>
      </c>
      <c r="N381" s="101" t="s">
        <v>192</v>
      </c>
      <c r="O381" s="101" t="s">
        <v>427</v>
      </c>
      <c r="T381" s="138"/>
      <c r="U381" s="138"/>
      <c r="V381" s="138"/>
    </row>
    <row r="382" spans="10:22" outlineLevel="4">
      <c r="J382" s="80" t="s">
        <v>1463</v>
      </c>
      <c r="K382" s="167" t="str">
        <f t="shared" si="36"/>
        <v>e1005</v>
      </c>
      <c r="L382" s="18" t="str">
        <f t="shared" si="35"/>
        <v>Plans consistant en l’acquisition d’une rente viagère différée, en primes uniques et à versements libres [111]</v>
      </c>
      <c r="M382" s="101" t="s">
        <v>190</v>
      </c>
      <c r="N382" s="101" t="s">
        <v>192</v>
      </c>
      <c r="O382" s="170" t="s">
        <v>427</v>
      </c>
      <c r="T382" s="138"/>
      <c r="U382" s="138"/>
      <c r="V382" s="138"/>
    </row>
    <row r="383" spans="10:22" outlineLevel="3">
      <c r="J383" s="68" t="s">
        <v>1464</v>
      </c>
      <c r="K383" s="167" t="str">
        <f t="shared" si="36"/>
        <v>e1006</v>
      </c>
      <c r="L383" s="18" t="str">
        <f t="shared" si="35"/>
        <v>Plans prévoyant une provision technique de diversification [1111]</v>
      </c>
      <c r="M383" s="101"/>
      <c r="N383" s="101" t="s">
        <v>192</v>
      </c>
      <c r="O383" s="101" t="s">
        <v>427</v>
      </c>
      <c r="T383" s="138"/>
      <c r="U383" s="138"/>
      <c r="V383" s="138"/>
    </row>
    <row r="384" spans="10:22" outlineLevel="4">
      <c r="J384" s="68" t="s">
        <v>1465</v>
      </c>
      <c r="K384" s="167" t="str">
        <f t="shared" si="36"/>
        <v>e1007</v>
      </c>
      <c r="L384" s="18" t="str">
        <f t="shared" si="35"/>
        <v>Plans ne prévoyant pas de provision technique de diversification et pour lesquels la prime est entièrement affectée à l’acquisition de la provision mathématique [1112]</v>
      </c>
      <c r="M384" s="101"/>
      <c r="N384" s="101" t="s">
        <v>192</v>
      </c>
      <c r="O384" s="101" t="s">
        <v>427</v>
      </c>
      <c r="T384" s="138"/>
      <c r="U384" s="138"/>
      <c r="V384" s="138"/>
    </row>
    <row r="385" spans="10:22" outlineLevel="4">
      <c r="J385" s="68" t="s">
        <v>1466</v>
      </c>
      <c r="K385" s="167" t="str">
        <f t="shared" si="36"/>
        <v>e1008</v>
      </c>
      <c r="L385" s="18" t="str">
        <f t="shared" si="35"/>
        <v>Plans ne prévoyant pas de provision technique de diversification et pour lesquels la prime est partiellement affectée à l’acquisition de la provision mathématique [1113]</v>
      </c>
      <c r="M385" s="101"/>
      <c r="N385" s="101" t="s">
        <v>192</v>
      </c>
      <c r="O385" s="101" t="s">
        <v>427</v>
      </c>
      <c r="P385" s="9"/>
      <c r="T385" s="138"/>
      <c r="U385" s="138"/>
      <c r="V385" s="138"/>
    </row>
    <row r="386" spans="10:22" outlineLevel="2">
      <c r="J386" s="80" t="s">
        <v>1467</v>
      </c>
      <c r="K386" s="167" t="str">
        <f t="shared" si="36"/>
        <v>e1009</v>
      </c>
      <c r="L386" s="18" t="str">
        <f t="shared" si="35"/>
        <v>Plans consistant en l’acquisition d’une rente viagère différée en primes périodiques [112]</v>
      </c>
      <c r="M386" s="101" t="s">
        <v>190</v>
      </c>
      <c r="N386" s="101" t="s">
        <v>192</v>
      </c>
      <c r="O386" s="101" t="s">
        <v>427</v>
      </c>
      <c r="T386" s="138"/>
      <c r="U386" s="138"/>
      <c r="V386" s="138"/>
    </row>
    <row r="387" spans="10:22" outlineLevel="3">
      <c r="J387" s="68" t="s">
        <v>1468</v>
      </c>
      <c r="K387" s="167" t="str">
        <f t="shared" si="36"/>
        <v>e1010</v>
      </c>
      <c r="L387" s="18" t="str">
        <f t="shared" si="35"/>
        <v>Plans prévoyant une provision technique de diversification [1121]</v>
      </c>
      <c r="M387" s="101"/>
      <c r="N387" s="101" t="s">
        <v>192</v>
      </c>
      <c r="O387" s="101" t="s">
        <v>427</v>
      </c>
      <c r="T387" s="138"/>
      <c r="U387" s="138"/>
      <c r="V387" s="138"/>
    </row>
    <row r="388" spans="10:22" outlineLevel="3">
      <c r="J388" s="68" t="s">
        <v>1469</v>
      </c>
      <c r="K388" s="167" t="str">
        <f t="shared" si="36"/>
        <v>e1011</v>
      </c>
      <c r="L388" s="18" t="str">
        <f t="shared" si="35"/>
        <v>Plans ne prévoyant pas de provision technique de diversification et pour lesquels la prime est entièrement affectée à l’acquisition de la provision mathématique [1122]</v>
      </c>
      <c r="M388" s="101"/>
      <c r="N388" s="101" t="s">
        <v>192</v>
      </c>
      <c r="O388" s="101" t="s">
        <v>427</v>
      </c>
      <c r="T388" s="138"/>
      <c r="U388" s="138"/>
      <c r="V388" s="138"/>
    </row>
    <row r="389" spans="10:22" outlineLevel="2">
      <c r="J389" s="68" t="s">
        <v>1470</v>
      </c>
      <c r="K389" s="167" t="str">
        <f t="shared" si="36"/>
        <v>e1012</v>
      </c>
      <c r="L389" s="18" t="str">
        <f t="shared" si="35"/>
        <v>Plans ne prévoyant pas de provision technique de diversification et pour lesquels la prime est partiellement affectée à l’acquisition de la provision mathématique [1123]</v>
      </c>
      <c r="M389" s="101"/>
      <c r="N389" s="101" t="s">
        <v>192</v>
      </c>
      <c r="O389" s="101" t="s">
        <v>427</v>
      </c>
      <c r="T389" s="138"/>
      <c r="U389" s="138"/>
      <c r="V389" s="138"/>
    </row>
    <row r="390" spans="10:22">
      <c r="J390" s="80" t="s">
        <v>1471</v>
      </c>
      <c r="K390" s="167" t="str">
        <f t="shared" si="36"/>
        <v>e1013</v>
      </c>
      <c r="L390" s="18" t="str">
        <f t="shared" si="35"/>
        <v>Plans consistant en la constitution d’une épargne convertie en rente, en primes uniques et à versements libres [113]</v>
      </c>
      <c r="M390" s="101" t="s">
        <v>190</v>
      </c>
      <c r="N390" s="101" t="s">
        <v>192</v>
      </c>
      <c r="O390" s="101" t="s">
        <v>427</v>
      </c>
      <c r="T390" s="138"/>
      <c r="U390" s="138"/>
      <c r="V390" s="138"/>
    </row>
    <row r="391" spans="10:22" outlineLevel="1">
      <c r="J391" s="68" t="s">
        <v>1472</v>
      </c>
      <c r="K391" s="167" t="str">
        <f t="shared" si="36"/>
        <v>e1014</v>
      </c>
      <c r="L391" s="18" t="str">
        <f t="shared" si="35"/>
        <v>Plans prévoyant une provision technique de diversification et pour lesquels la prime est affectée à l’acquisition de la provision mathématique selon une proportion choisie par l’adhérent [1131]</v>
      </c>
      <c r="M391" s="101"/>
      <c r="N391" s="101" t="s">
        <v>192</v>
      </c>
      <c r="O391" s="101" t="s">
        <v>427</v>
      </c>
      <c r="T391" s="138"/>
      <c r="U391" s="138"/>
      <c r="V391" s="138"/>
    </row>
    <row r="392" spans="10:22" outlineLevel="2">
      <c r="J392" s="68" t="s">
        <v>1473</v>
      </c>
      <c r="K392" s="167" t="str">
        <f t="shared" si="36"/>
        <v>e1015</v>
      </c>
      <c r="L392" s="18" t="str">
        <f t="shared" si="35"/>
        <v>Plans prévoyant une provision technique de diversification et pour lesquels la prime est affectée à l’acquisition de la provision mathématique selon une proportion fixée par le plan [1132]</v>
      </c>
      <c r="M392" s="101"/>
      <c r="N392" s="101" t="s">
        <v>192</v>
      </c>
      <c r="O392" s="101" t="s">
        <v>427</v>
      </c>
      <c r="T392" s="138"/>
      <c r="U392" s="138"/>
      <c r="V392" s="138"/>
    </row>
    <row r="393" spans="10:22" outlineLevel="2">
      <c r="J393" s="68" t="s">
        <v>1474</v>
      </c>
      <c r="K393" s="167" t="str">
        <f t="shared" si="36"/>
        <v>e1016</v>
      </c>
      <c r="L393" s="18" t="str">
        <f t="shared" si="35"/>
        <v>Plans ne prévoyant pas de provision technique de diversification et pour lesquels la prime est entièrement affectée à l’acquisition de la provision mathématique [1133]</v>
      </c>
      <c r="M393" s="101"/>
      <c r="N393" s="101" t="s">
        <v>192</v>
      </c>
      <c r="O393" s="101" t="s">
        <v>427</v>
      </c>
      <c r="T393" s="138"/>
      <c r="U393" s="138"/>
      <c r="V393" s="138"/>
    </row>
    <row r="394" spans="10:22">
      <c r="J394" s="68" t="s">
        <v>1475</v>
      </c>
      <c r="K394" s="167" t="str">
        <f t="shared" si="36"/>
        <v>e1017</v>
      </c>
      <c r="L394" s="18" t="str">
        <f t="shared" si="35"/>
        <v>Plans ne prévoyant pas de provision technique de diversification et pour lesquels la prime est partiellement affectée à l’acquisition de la provision mathématique [1134]</v>
      </c>
      <c r="M394" s="101"/>
      <c r="N394" s="101" t="s">
        <v>192</v>
      </c>
      <c r="O394" s="101" t="s">
        <v>427</v>
      </c>
      <c r="T394" s="138"/>
      <c r="U394" s="138"/>
      <c r="V394" s="138"/>
    </row>
    <row r="395" spans="10:22" outlineLevel="1">
      <c r="J395" s="80" t="s">
        <v>1476</v>
      </c>
      <c r="K395" s="167" t="str">
        <f t="shared" si="36"/>
        <v>e1018</v>
      </c>
      <c r="L395" s="18" t="str">
        <f t="shared" si="35"/>
        <v>Plans consistant en la constitution d’une épargne convertie en rente, en primes périodiques [114]</v>
      </c>
      <c r="M395" s="101" t="s">
        <v>190</v>
      </c>
      <c r="N395" s="101" t="s">
        <v>192</v>
      </c>
      <c r="O395" s="101" t="s">
        <v>427</v>
      </c>
      <c r="T395" s="138"/>
      <c r="U395" s="138"/>
      <c r="V395" s="138"/>
    </row>
    <row r="396" spans="10:22" outlineLevel="2">
      <c r="J396" s="68" t="s">
        <v>1477</v>
      </c>
      <c r="K396" s="167" t="str">
        <f t="shared" si="36"/>
        <v>e1019</v>
      </c>
      <c r="L396" s="18" t="str">
        <f t="shared" si="35"/>
        <v>Plans prévoyant une provision technique de diversification et pour lesquels la prime est affectée à l’acquisition de la provision mathématique selon une proportion choisie par l’adhérent [1141]</v>
      </c>
      <c r="M396" s="101"/>
      <c r="N396" s="101" t="s">
        <v>192</v>
      </c>
      <c r="O396" s="101" t="s">
        <v>427</v>
      </c>
      <c r="T396" s="138"/>
      <c r="U396" s="138"/>
      <c r="V396" s="138"/>
    </row>
    <row r="397" spans="10:22" outlineLevel="3">
      <c r="J397" s="68" t="s">
        <v>1478</v>
      </c>
      <c r="K397" s="167" t="str">
        <f t="shared" si="36"/>
        <v>e1020</v>
      </c>
      <c r="L397" s="18" t="str">
        <f t="shared" si="35"/>
        <v>Plans prévoyant une provision technique de diversification et pour lesquels la prime est affectée à l’acquisition de la provision mathématique selon une proportion fixée par le plan [1142]</v>
      </c>
      <c r="M397" s="101"/>
      <c r="N397" s="101" t="s">
        <v>192</v>
      </c>
      <c r="O397" s="101" t="s">
        <v>427</v>
      </c>
      <c r="T397" s="138"/>
      <c r="U397" s="138"/>
      <c r="V397" s="138"/>
    </row>
    <row r="398" spans="10:22" outlineLevel="4">
      <c r="J398" s="68" t="s">
        <v>1479</v>
      </c>
      <c r="K398" s="167" t="str">
        <f t="shared" si="36"/>
        <v>e1021</v>
      </c>
      <c r="L398" s="18" t="str">
        <f t="shared" si="35"/>
        <v>Plans ne prévoyant pas de provision technique de diversification et pour lesquels la prime est entièrement affectée à l’acquisition de la provision mathématique [1143]</v>
      </c>
      <c r="M398" s="101"/>
      <c r="N398" s="101" t="s">
        <v>192</v>
      </c>
      <c r="O398" s="101" t="s">
        <v>427</v>
      </c>
      <c r="S398" s="138"/>
      <c r="T398" s="138"/>
      <c r="U398" s="138"/>
      <c r="V398" s="138"/>
    </row>
    <row r="399" spans="10:22" outlineLevel="4">
      <c r="J399" s="68" t="s">
        <v>1480</v>
      </c>
      <c r="K399" s="167" t="str">
        <f t="shared" si="36"/>
        <v>e1022</v>
      </c>
      <c r="L399" s="18" t="str">
        <f t="shared" si="35"/>
        <v>Plans ne prévoyant pas de provision technique de diversification et pour lesquels la prime est partiellement affectée à l’acquisition de la provision mathématique [1144]</v>
      </c>
      <c r="M399" s="101"/>
      <c r="N399" s="101" t="s">
        <v>192</v>
      </c>
      <c r="O399" s="101" t="s">
        <v>427</v>
      </c>
      <c r="S399" s="138"/>
      <c r="T399" s="138"/>
      <c r="U399" s="138"/>
      <c r="V399" s="138"/>
    </row>
    <row r="400" spans="10:22" outlineLevel="4">
      <c r="J400" s="80" t="s">
        <v>2417</v>
      </c>
      <c r="K400" s="167" t="str">
        <f t="shared" si="36"/>
        <v>e1023</v>
      </c>
      <c r="L400" s="18" t="str">
        <f t="shared" si="35"/>
        <v>Plans régis par l’article L 441-1 [115]</v>
      </c>
      <c r="M400" s="101"/>
      <c r="N400" s="101" t="s">
        <v>192</v>
      </c>
      <c r="O400" s="101" t="s">
        <v>427</v>
      </c>
      <c r="S400" s="138"/>
      <c r="T400" s="138"/>
      <c r="U400" s="138"/>
      <c r="V400" s="138"/>
    </row>
    <row r="401" spans="10:22" outlineLevel="4">
      <c r="J401" s="128" t="s">
        <v>135</v>
      </c>
      <c r="K401" s="167" t="str">
        <f t="shared" si="36"/>
        <v>e934</v>
      </c>
      <c r="L401" s="18" t="str">
        <f t="shared" si="35"/>
        <v>Contrats de retraite professionnelle supplémentaire régis par l'article L. 143-1 [12]</v>
      </c>
      <c r="M401" s="101"/>
      <c r="N401" s="101" t="s">
        <v>192</v>
      </c>
      <c r="O401" s="101" t="s">
        <v>427</v>
      </c>
      <c r="S401" s="138"/>
      <c r="T401" s="138"/>
      <c r="U401" s="138"/>
      <c r="V401" s="138"/>
    </row>
    <row r="402" spans="10:22" outlineLevel="4">
      <c r="J402" s="128" t="s">
        <v>387</v>
      </c>
      <c r="K402" s="167" t="str">
        <f t="shared" si="36"/>
        <v>e975</v>
      </c>
      <c r="L402" s="18" t="str">
        <f t="shared" si="35"/>
        <v>Opérations relevant de l'article L. 134-1 mais ne relevant pas des articles L. 143-1 et L. 144-2 (Eurocroissance) [13]</v>
      </c>
      <c r="M402" s="101"/>
      <c r="N402" s="101" t="s">
        <v>192</v>
      </c>
      <c r="O402" s="101" t="s">
        <v>427</v>
      </c>
      <c r="S402" s="138"/>
      <c r="T402" s="138"/>
      <c r="U402" s="138"/>
      <c r="V402" s="138"/>
    </row>
    <row r="403" spans="10:22" outlineLevel="4">
      <c r="J403" s="149" t="s">
        <v>2530</v>
      </c>
      <c r="K403" s="167"/>
      <c r="L403" s="18"/>
      <c r="M403" s="101"/>
      <c r="N403" s="101"/>
      <c r="O403" s="101" t="s">
        <v>427</v>
      </c>
      <c r="Q403" s="101" t="s">
        <v>248</v>
      </c>
      <c r="R403" s="101" t="s">
        <v>1452</v>
      </c>
      <c r="S403" s="138"/>
      <c r="T403" s="138"/>
      <c r="U403" s="138"/>
      <c r="V403" s="138"/>
    </row>
    <row r="404" spans="10:22" outlineLevel="3">
      <c r="J404" s="53" t="s">
        <v>244</v>
      </c>
      <c r="K404" s="92" t="str">
        <f t="shared" ref="K404:K467" si="37">VLOOKUP(J404,$A$1:$I$311,2,FALSE)</f>
        <v>x0</v>
      </c>
      <c r="L404" s="18" t="str">
        <f t="shared" ref="L404:L440" si="38">J404</f>
        <v>Total/NA</v>
      </c>
      <c r="M404" s="141" t="s">
        <v>190</v>
      </c>
      <c r="N404" s="141"/>
      <c r="O404" s="141" t="s">
        <v>243</v>
      </c>
      <c r="S404" s="138"/>
      <c r="T404" s="138"/>
      <c r="U404" s="138"/>
      <c r="V404" s="138"/>
    </row>
    <row r="405" spans="10:22" outlineLevel="4">
      <c r="J405" s="47" t="s">
        <v>125</v>
      </c>
      <c r="K405" s="92" t="str">
        <f t="shared" si="37"/>
        <v>e932</v>
      </c>
      <c r="L405" s="18" t="str">
        <f t="shared" si="38"/>
        <v>Contrats de capitalisation à prime unique (ou versements libres) [1]</v>
      </c>
      <c r="M405" s="141"/>
      <c r="N405" s="141" t="s">
        <v>192</v>
      </c>
      <c r="O405" s="141" t="s">
        <v>427</v>
      </c>
      <c r="S405" s="138"/>
      <c r="T405" s="138"/>
      <c r="U405" s="138"/>
      <c r="V405" s="138"/>
    </row>
    <row r="406" spans="10:22" outlineLevel="4">
      <c r="J406" s="47" t="s">
        <v>126</v>
      </c>
      <c r="K406" s="92" t="str">
        <f t="shared" si="37"/>
        <v>e933</v>
      </c>
      <c r="L406" s="18" t="str">
        <f t="shared" si="38"/>
        <v>Contrats de capitalisation à primes périodiques [2]</v>
      </c>
      <c r="M406" s="141"/>
      <c r="N406" s="141" t="s">
        <v>192</v>
      </c>
      <c r="O406" s="141" t="s">
        <v>427</v>
      </c>
      <c r="S406" s="138"/>
      <c r="T406" s="138"/>
      <c r="U406" s="138"/>
      <c r="V406" s="138"/>
    </row>
    <row r="407" spans="10:22" outlineLevel="4">
      <c r="J407" s="47" t="s">
        <v>127</v>
      </c>
      <c r="K407" s="92" t="str">
        <f t="shared" si="37"/>
        <v>e936</v>
      </c>
      <c r="L407" s="18" t="str">
        <f t="shared" si="38"/>
        <v>Contrats individuels d'assurance temporaire décès (y compris groupes ouverts) [3]</v>
      </c>
      <c r="M407" s="141"/>
      <c r="N407" s="141" t="s">
        <v>192</v>
      </c>
      <c r="O407" s="141" t="s">
        <v>427</v>
      </c>
      <c r="S407" s="138"/>
      <c r="T407" s="138"/>
      <c r="U407" s="138"/>
      <c r="V407" s="138"/>
    </row>
    <row r="408" spans="10:22" outlineLevel="4">
      <c r="J408" s="47" t="s">
        <v>128</v>
      </c>
      <c r="K408" s="92" t="str">
        <f t="shared" si="37"/>
        <v>e911</v>
      </c>
      <c r="L408" s="18" t="str">
        <f t="shared" si="38"/>
        <v>Autres contrats individuels d'assurance vie à prime unique (ou versements libres) (y compris groupes ouverts) [4]</v>
      </c>
      <c r="M408" s="141" t="s">
        <v>190</v>
      </c>
      <c r="N408" s="141" t="s">
        <v>192</v>
      </c>
      <c r="O408" s="141" t="s">
        <v>427</v>
      </c>
      <c r="S408" s="138"/>
      <c r="T408" s="138"/>
      <c r="U408" s="138"/>
      <c r="V408" s="138"/>
    </row>
    <row r="409" spans="10:22" outlineLevel="4">
      <c r="J409" s="95" t="s">
        <v>1456</v>
      </c>
      <c r="K409" s="92" t="str">
        <f t="shared" si="37"/>
        <v>e997</v>
      </c>
      <c r="L409" s="18" t="str">
        <f t="shared" si="38"/>
        <v>Rentes à prime unique ou versements libres [041]</v>
      </c>
      <c r="M409" s="141"/>
      <c r="N409" s="141" t="s">
        <v>192</v>
      </c>
      <c r="O409" s="141" t="s">
        <v>427</v>
      </c>
      <c r="S409" s="138"/>
      <c r="T409" s="138"/>
      <c r="U409" s="138"/>
      <c r="V409" s="138"/>
    </row>
    <row r="410" spans="10:22" outlineLevel="4">
      <c r="J410" s="95" t="s">
        <v>1457</v>
      </c>
      <c r="K410" s="92" t="str">
        <f t="shared" si="37"/>
        <v>e998</v>
      </c>
      <c r="L410" s="18" t="str">
        <f t="shared" si="38"/>
        <v>Autres contrats à prime unique ou versements libres [042]</v>
      </c>
      <c r="M410" s="141"/>
      <c r="N410" s="141" t="s">
        <v>192</v>
      </c>
      <c r="O410" s="141" t="s">
        <v>427</v>
      </c>
      <c r="S410" s="138"/>
      <c r="T410" s="138"/>
      <c r="U410" s="138"/>
      <c r="V410" s="138"/>
    </row>
    <row r="411" spans="10:22" outlineLevel="2">
      <c r="J411" s="47" t="s">
        <v>129</v>
      </c>
      <c r="K411" s="92" t="str">
        <f t="shared" si="37"/>
        <v>e912</v>
      </c>
      <c r="L411" s="18" t="str">
        <f t="shared" si="38"/>
        <v>Autres contrats individuels d'assurance vie à primes périodiques (y compris groupes ouverts) [5]</v>
      </c>
      <c r="M411" s="141" t="s">
        <v>190</v>
      </c>
      <c r="N411" s="141" t="s">
        <v>192</v>
      </c>
      <c r="O411" s="141" t="s">
        <v>427</v>
      </c>
      <c r="S411" s="138"/>
      <c r="T411" s="138"/>
      <c r="U411" s="138"/>
      <c r="V411" s="138"/>
    </row>
    <row r="412" spans="10:22">
      <c r="J412" s="95" t="s">
        <v>1458</v>
      </c>
      <c r="K412" s="92" t="str">
        <f t="shared" si="37"/>
        <v>e999</v>
      </c>
      <c r="L412" s="18" t="str">
        <f t="shared" si="38"/>
        <v>Rentes à primes périodiques [051]</v>
      </c>
      <c r="M412" s="141" t="s">
        <v>190</v>
      </c>
      <c r="N412" s="141" t="s">
        <v>192</v>
      </c>
      <c r="O412" s="141" t="s">
        <v>427</v>
      </c>
      <c r="S412" s="138"/>
      <c r="T412" s="138"/>
      <c r="U412" s="138"/>
      <c r="V412" s="138"/>
    </row>
    <row r="413" spans="10:22">
      <c r="J413" s="95" t="s">
        <v>1459</v>
      </c>
      <c r="K413" s="92" t="str">
        <f t="shared" si="37"/>
        <v>e1000</v>
      </c>
      <c r="L413" s="18" t="str">
        <f t="shared" si="38"/>
        <v>Autres contrats à primes périodiques [052]</v>
      </c>
      <c r="M413" s="141"/>
      <c r="N413" s="141" t="s">
        <v>192</v>
      </c>
      <c r="O413" s="141" t="s">
        <v>427</v>
      </c>
      <c r="Q413" s="13"/>
      <c r="S413" s="138"/>
      <c r="T413" s="138"/>
      <c r="U413" s="138"/>
      <c r="V413" s="138"/>
    </row>
    <row r="414" spans="10:22">
      <c r="J414" s="47" t="s">
        <v>130</v>
      </c>
      <c r="K414" s="92" t="str">
        <f t="shared" si="37"/>
        <v>e926</v>
      </c>
      <c r="L414" s="18" t="str">
        <f t="shared" si="38"/>
        <v>Contrats collectifs d'assurance en cas de décès [6]</v>
      </c>
      <c r="M414" s="141" t="s">
        <v>190</v>
      </c>
      <c r="N414" s="141" t="s">
        <v>192</v>
      </c>
      <c r="O414" s="141" t="s">
        <v>427</v>
      </c>
      <c r="S414" s="138"/>
      <c r="T414" s="138"/>
      <c r="U414" s="138"/>
      <c r="V414" s="138"/>
    </row>
    <row r="415" spans="10:22">
      <c r="J415" s="47" t="s">
        <v>131</v>
      </c>
      <c r="K415" s="92" t="str">
        <f t="shared" si="37"/>
        <v>e927</v>
      </c>
      <c r="L415" s="18" t="str">
        <f t="shared" si="38"/>
        <v>Contrats collectifs d'assurance en cas de vie [7]</v>
      </c>
      <c r="M415" s="141" t="s">
        <v>190</v>
      </c>
      <c r="N415" s="141" t="s">
        <v>192</v>
      </c>
      <c r="O415" s="141" t="s">
        <v>427</v>
      </c>
      <c r="S415" s="138"/>
      <c r="T415" s="138"/>
      <c r="U415" s="138"/>
      <c r="V415" s="138"/>
    </row>
    <row r="416" spans="10:22">
      <c r="J416" s="95" t="s">
        <v>1461</v>
      </c>
      <c r="K416" s="92" t="str">
        <f t="shared" si="37"/>
        <v>e1003</v>
      </c>
      <c r="L416" s="18" t="str">
        <f t="shared" si="38"/>
        <v>Contrats collectifs de rentes [071]</v>
      </c>
      <c r="M416" s="141"/>
      <c r="N416" s="141" t="s">
        <v>192</v>
      </c>
      <c r="O416" s="141" t="s">
        <v>427</v>
      </c>
      <c r="S416" s="138"/>
      <c r="T416" s="138"/>
      <c r="U416" s="138"/>
      <c r="V416" s="138"/>
    </row>
    <row r="417" spans="10:22">
      <c r="J417" s="95" t="s">
        <v>1462</v>
      </c>
      <c r="K417" s="92" t="str">
        <f t="shared" si="37"/>
        <v>e1004</v>
      </c>
      <c r="L417" s="18" t="str">
        <f t="shared" si="38"/>
        <v>Autres contrats collectifs en cas de vie [072]</v>
      </c>
      <c r="M417" s="141"/>
      <c r="N417" s="141" t="s">
        <v>192</v>
      </c>
      <c r="O417" s="141" t="s">
        <v>427</v>
      </c>
      <c r="P417" s="138"/>
      <c r="Q417" s="138"/>
      <c r="R417" s="138"/>
      <c r="S417" s="138"/>
      <c r="T417" s="138"/>
      <c r="U417" s="138"/>
      <c r="V417" s="138"/>
    </row>
    <row r="418" spans="10:22">
      <c r="J418" s="163" t="s">
        <v>2435</v>
      </c>
      <c r="K418" s="92" t="str">
        <f t="shared" si="37"/>
        <v>e1255</v>
      </c>
      <c r="L418" s="18" t="str">
        <f t="shared" si="38"/>
        <v>Contrats d'assurance vie ou de capitalisation en unités de compte à prime unique (ou versements libres) [008]</v>
      </c>
      <c r="M418" s="141" t="s">
        <v>190</v>
      </c>
      <c r="N418" s="141" t="s">
        <v>192</v>
      </c>
      <c r="O418" s="141" t="s">
        <v>427</v>
      </c>
      <c r="P418" s="138"/>
      <c r="Q418" s="138"/>
      <c r="R418" s="138"/>
      <c r="S418" s="138"/>
      <c r="T418" s="138"/>
      <c r="U418" s="138"/>
      <c r="V418" s="138"/>
    </row>
    <row r="419" spans="10:22">
      <c r="J419" s="95" t="s">
        <v>2436</v>
      </c>
      <c r="K419" s="92" t="str">
        <f t="shared" si="37"/>
        <v>e1256</v>
      </c>
      <c r="L419" s="18" t="str">
        <f t="shared" si="38"/>
        <v>Contrats de capitalisation en unités de compte à prime unique ou versements libres [081]</v>
      </c>
      <c r="M419" s="141"/>
      <c r="N419" s="141" t="s">
        <v>192</v>
      </c>
      <c r="O419" s="141" t="s">
        <v>427</v>
      </c>
      <c r="P419" s="138"/>
      <c r="Q419" s="138"/>
      <c r="R419" s="138"/>
      <c r="S419" s="138"/>
      <c r="T419" s="138"/>
      <c r="U419" s="138"/>
      <c r="V419" s="138"/>
    </row>
    <row r="420" spans="10:22">
      <c r="J420" s="95" t="s">
        <v>2437</v>
      </c>
      <c r="K420" s="92" t="str">
        <f t="shared" si="37"/>
        <v>e1257</v>
      </c>
      <c r="L420" s="18" t="str">
        <f t="shared" si="38"/>
        <v>Temporaires décès en unités de compte à prime unique ou versements libres [082]</v>
      </c>
      <c r="M420" s="141"/>
      <c r="N420" s="141" t="s">
        <v>192</v>
      </c>
      <c r="O420" s="141" t="s">
        <v>427</v>
      </c>
      <c r="P420" s="138"/>
      <c r="Q420" s="138"/>
      <c r="R420" s="138"/>
      <c r="S420" s="138"/>
      <c r="T420" s="138"/>
      <c r="U420" s="138"/>
      <c r="V420" s="138"/>
    </row>
    <row r="421" spans="10:22">
      <c r="J421" s="95" t="s">
        <v>2438</v>
      </c>
      <c r="K421" s="92" t="str">
        <f t="shared" si="37"/>
        <v>e1258</v>
      </c>
      <c r="L421" s="18" t="str">
        <f t="shared" si="38"/>
        <v>Rentes individuelles en unités de compte à prime unique ou versements libres [083]</v>
      </c>
      <c r="M421" s="141"/>
      <c r="N421" s="141" t="s">
        <v>192</v>
      </c>
      <c r="O421" s="141" t="s">
        <v>427</v>
      </c>
      <c r="P421" s="138"/>
      <c r="Q421" s="138"/>
      <c r="R421" s="138"/>
      <c r="S421" s="138"/>
      <c r="T421" s="138"/>
      <c r="U421" s="138"/>
      <c r="V421" s="138"/>
    </row>
    <row r="422" spans="10:22">
      <c r="J422" s="95" t="s">
        <v>2439</v>
      </c>
      <c r="K422" s="92" t="str">
        <f t="shared" si="37"/>
        <v>e1259</v>
      </c>
      <c r="L422" s="18" t="str">
        <f t="shared" si="38"/>
        <v>Autres contrats individuels en unités de compte à prime unique ou versements libres [084]</v>
      </c>
      <c r="M422" s="141"/>
      <c r="N422" s="141" t="s">
        <v>192</v>
      </c>
      <c r="O422" s="141" t="s">
        <v>427</v>
      </c>
      <c r="P422" s="138"/>
      <c r="Q422" s="138"/>
      <c r="R422" s="138"/>
      <c r="S422" s="138"/>
      <c r="T422" s="138"/>
      <c r="U422" s="138"/>
      <c r="V422" s="138"/>
    </row>
    <row r="423" spans="10:22">
      <c r="J423" s="95" t="s">
        <v>2440</v>
      </c>
      <c r="K423" s="92" t="str">
        <f t="shared" si="37"/>
        <v>e1260</v>
      </c>
      <c r="L423" s="18" t="str">
        <f t="shared" si="38"/>
        <v>Autres contrats collectifs d’assurance en cas de décès en unités de compte à prime unique ou versements libres [085]</v>
      </c>
      <c r="M423" s="141"/>
      <c r="N423" s="141" t="s">
        <v>192</v>
      </c>
      <c r="O423" s="141" t="s">
        <v>427</v>
      </c>
      <c r="P423" s="138"/>
      <c r="Q423" s="138"/>
      <c r="R423" s="138"/>
      <c r="S423" s="138"/>
      <c r="T423" s="138"/>
      <c r="U423" s="138"/>
      <c r="V423" s="138"/>
    </row>
    <row r="424" spans="10:22">
      <c r="J424" s="95" t="s">
        <v>2441</v>
      </c>
      <c r="K424" s="92" t="str">
        <f t="shared" si="37"/>
        <v>e1261</v>
      </c>
      <c r="L424" s="18" t="str">
        <f t="shared" si="38"/>
        <v>Contrats collectifs de rentes en unités de compte à prime unique ou versements libres [086]</v>
      </c>
      <c r="M424" s="141"/>
      <c r="N424" s="141" t="s">
        <v>192</v>
      </c>
      <c r="O424" s="141" t="s">
        <v>427</v>
      </c>
      <c r="P424" s="138"/>
      <c r="Q424" s="138"/>
      <c r="R424" s="138"/>
      <c r="S424" s="138"/>
      <c r="T424" s="138"/>
      <c r="U424" s="138"/>
      <c r="V424" s="138"/>
    </row>
    <row r="425" spans="10:22">
      <c r="J425" s="95" t="s">
        <v>2442</v>
      </c>
      <c r="K425" s="92" t="str">
        <f t="shared" si="37"/>
        <v>e1262</v>
      </c>
      <c r="L425" s="18" t="str">
        <f t="shared" si="38"/>
        <v>Autres contrats collectifs d’assurance en cas de vie en unités de compte à prime unique ou versements libres [087]</v>
      </c>
      <c r="M425" s="141"/>
      <c r="N425" s="141" t="s">
        <v>192</v>
      </c>
      <c r="O425" s="141" t="s">
        <v>427</v>
      </c>
      <c r="P425" s="138"/>
      <c r="Q425" s="138"/>
      <c r="R425" s="138"/>
      <c r="S425" s="138"/>
      <c r="T425" s="138"/>
      <c r="U425" s="138"/>
      <c r="V425" s="138"/>
    </row>
    <row r="426" spans="10:22">
      <c r="J426" s="163" t="s">
        <v>2443</v>
      </c>
      <c r="K426" s="92" t="str">
        <f t="shared" si="37"/>
        <v>e1263</v>
      </c>
      <c r="L426" s="18" t="str">
        <f t="shared" si="38"/>
        <v>Contrats d'assurance vie ou de capitalisation en unités de compte à primes périodiques [009]</v>
      </c>
      <c r="M426" s="141" t="s">
        <v>190</v>
      </c>
      <c r="N426" s="141" t="s">
        <v>192</v>
      </c>
      <c r="O426" s="141" t="s">
        <v>427</v>
      </c>
      <c r="P426" s="138"/>
      <c r="Q426" s="138"/>
      <c r="R426" s="138"/>
      <c r="S426" s="138"/>
      <c r="T426" s="138"/>
      <c r="U426" s="138"/>
      <c r="V426" s="138"/>
    </row>
    <row r="427" spans="10:22">
      <c r="J427" s="95" t="s">
        <v>2444</v>
      </c>
      <c r="K427" s="92" t="str">
        <f t="shared" si="37"/>
        <v>e1264</v>
      </c>
      <c r="L427" s="18" t="str">
        <f t="shared" si="38"/>
        <v>Contrats de capitalisation en unités de compte à primes périodiques [091]</v>
      </c>
      <c r="M427" s="141"/>
      <c r="N427" s="141" t="s">
        <v>192</v>
      </c>
      <c r="O427" s="141" t="s">
        <v>427</v>
      </c>
      <c r="P427" s="138"/>
      <c r="Q427" s="138"/>
      <c r="R427" s="138"/>
      <c r="S427" s="138"/>
      <c r="T427" s="138"/>
      <c r="U427" s="138"/>
      <c r="V427" s="138"/>
    </row>
    <row r="428" spans="10:22">
      <c r="J428" s="95" t="s">
        <v>2445</v>
      </c>
      <c r="K428" s="92" t="str">
        <f t="shared" si="37"/>
        <v>e1265</v>
      </c>
      <c r="L428" s="18" t="str">
        <f t="shared" si="38"/>
        <v>Temporaires décès en unités de compte à primes périodiques [092]</v>
      </c>
      <c r="M428" s="141"/>
      <c r="N428" s="141" t="s">
        <v>192</v>
      </c>
      <c r="O428" s="141" t="s">
        <v>427</v>
      </c>
      <c r="P428" s="138"/>
      <c r="Q428" s="138"/>
      <c r="R428" s="138"/>
      <c r="S428" s="138"/>
      <c r="T428" s="138"/>
      <c r="U428" s="138"/>
      <c r="V428" s="138"/>
    </row>
    <row r="429" spans="10:22">
      <c r="J429" s="95" t="s">
        <v>2446</v>
      </c>
      <c r="K429" s="92" t="str">
        <f t="shared" si="37"/>
        <v>e1266</v>
      </c>
      <c r="L429" s="18" t="str">
        <f t="shared" si="38"/>
        <v>Rentes individuelles en unités de compte à primes périodiques [093]</v>
      </c>
      <c r="M429" s="141"/>
      <c r="N429" s="141" t="s">
        <v>192</v>
      </c>
      <c r="O429" s="141" t="s">
        <v>427</v>
      </c>
      <c r="P429" s="138"/>
      <c r="Q429" s="138"/>
      <c r="R429" s="138"/>
      <c r="S429" s="138"/>
      <c r="T429" s="138"/>
      <c r="U429" s="138"/>
      <c r="V429" s="138"/>
    </row>
    <row r="430" spans="10:22">
      <c r="J430" s="95" t="s">
        <v>2447</v>
      </c>
      <c r="K430" s="92" t="str">
        <f t="shared" si="37"/>
        <v>e1267</v>
      </c>
      <c r="L430" s="18" t="str">
        <f t="shared" si="38"/>
        <v>Autres contrats individuels en unités de compte à primes périodiques [094]</v>
      </c>
      <c r="M430" s="141"/>
      <c r="N430" s="141" t="s">
        <v>192</v>
      </c>
      <c r="O430" s="141" t="s">
        <v>427</v>
      </c>
      <c r="P430" s="138"/>
      <c r="Q430" s="138"/>
      <c r="R430" s="138"/>
      <c r="S430" s="138"/>
      <c r="T430" s="138"/>
      <c r="U430" s="138"/>
      <c r="V430" s="138"/>
    </row>
    <row r="431" spans="10:22">
      <c r="J431" s="95" t="s">
        <v>2448</v>
      </c>
      <c r="K431" s="92" t="str">
        <f t="shared" si="37"/>
        <v>e1268</v>
      </c>
      <c r="L431" s="18" t="str">
        <f t="shared" si="38"/>
        <v>Autres contrats collectifs d’assurance en cas de décès en unités de compte à primes périodiques [095]</v>
      </c>
      <c r="M431" s="141"/>
      <c r="N431" s="141" t="s">
        <v>192</v>
      </c>
      <c r="O431" s="141" t="s">
        <v>427</v>
      </c>
      <c r="P431" s="138"/>
      <c r="Q431" s="138"/>
      <c r="R431" s="138"/>
      <c r="S431" s="138"/>
      <c r="T431" s="138"/>
      <c r="U431" s="138"/>
      <c r="V431" s="138"/>
    </row>
    <row r="432" spans="10:22">
      <c r="J432" s="95" t="s">
        <v>2449</v>
      </c>
      <c r="K432" s="92" t="str">
        <f t="shared" si="37"/>
        <v>e1269</v>
      </c>
      <c r="L432" s="18" t="str">
        <f t="shared" si="38"/>
        <v>Contrats collectifs de rentes en unités de compte à primes périodiques [096]</v>
      </c>
      <c r="M432" s="141"/>
      <c r="N432" s="141" t="s">
        <v>192</v>
      </c>
      <c r="O432" s="141" t="s">
        <v>427</v>
      </c>
      <c r="P432" s="138"/>
      <c r="Q432" s="138"/>
      <c r="R432" s="138"/>
      <c r="S432" s="138"/>
      <c r="T432" s="138"/>
      <c r="U432" s="138"/>
      <c r="V432" s="138"/>
    </row>
    <row r="433" spans="10:22">
      <c r="J433" s="95" t="s">
        <v>2450</v>
      </c>
      <c r="K433" s="92" t="str">
        <f t="shared" si="37"/>
        <v>e1270</v>
      </c>
      <c r="L433" s="18" t="str">
        <f t="shared" si="38"/>
        <v>Autres contrats collectifs d’assurance en cas de vie en unités de compte à primes périodiques [097]</v>
      </c>
      <c r="M433" s="141"/>
      <c r="N433" s="141" t="s">
        <v>192</v>
      </c>
      <c r="O433" s="141" t="s">
        <v>427</v>
      </c>
      <c r="P433" s="138"/>
      <c r="Q433" s="138"/>
      <c r="R433" s="138"/>
      <c r="S433" s="138"/>
      <c r="T433" s="138"/>
      <c r="U433" s="138"/>
      <c r="V433" s="138"/>
    </row>
    <row r="434" spans="10:22">
      <c r="J434" s="47" t="s">
        <v>134</v>
      </c>
      <c r="K434" s="92" t="str">
        <f t="shared" si="37"/>
        <v>e929</v>
      </c>
      <c r="L434" s="18" t="str">
        <f t="shared" si="38"/>
        <v>Contrats collectifs relevant de l'article L. 441-1 mais ne relevant pas des articles L. 143-1 et L. 144-2 [10]</v>
      </c>
      <c r="M434" s="141"/>
      <c r="N434" s="141" t="s">
        <v>192</v>
      </c>
      <c r="O434" s="141" t="s">
        <v>427</v>
      </c>
      <c r="P434" s="138"/>
      <c r="Q434" s="138"/>
      <c r="R434" s="138"/>
      <c r="S434" s="138"/>
      <c r="T434" s="138"/>
      <c r="U434" s="138"/>
      <c r="V434" s="138"/>
    </row>
    <row r="435" spans="10:22">
      <c r="J435" s="47" t="s">
        <v>388</v>
      </c>
      <c r="K435" s="92" t="str">
        <f t="shared" si="37"/>
        <v>e938</v>
      </c>
      <c r="L435" s="18" t="str">
        <f t="shared" si="38"/>
        <v>Contrats relevant de l'article L. 144-2 mais ne relevant pas de l'article L. 143-1 (PERP) [11]</v>
      </c>
      <c r="M435" s="141" t="s">
        <v>190</v>
      </c>
      <c r="N435" s="141" t="s">
        <v>192</v>
      </c>
      <c r="O435" s="141" t="s">
        <v>427</v>
      </c>
      <c r="P435" s="138"/>
      <c r="Q435" s="138"/>
      <c r="R435" s="138"/>
      <c r="S435" s="138"/>
      <c r="T435" s="138"/>
      <c r="U435" s="138"/>
      <c r="V435" s="138"/>
    </row>
    <row r="436" spans="10:22">
      <c r="J436" s="22" t="s">
        <v>1463</v>
      </c>
      <c r="K436" s="92" t="str">
        <f t="shared" si="37"/>
        <v>e1005</v>
      </c>
      <c r="L436" s="18" t="str">
        <f t="shared" si="38"/>
        <v>Plans consistant en l’acquisition d’une rente viagère différée, en primes uniques et à versements libres [111]</v>
      </c>
      <c r="M436" s="141"/>
      <c r="N436" s="141" t="s">
        <v>192</v>
      </c>
      <c r="O436" s="82" t="s">
        <v>427</v>
      </c>
      <c r="P436" s="138"/>
      <c r="Q436" s="138"/>
      <c r="R436" s="138"/>
      <c r="S436" s="138"/>
      <c r="T436" s="138"/>
      <c r="U436" s="138"/>
      <c r="V436" s="138"/>
    </row>
    <row r="437" spans="10:22">
      <c r="J437" s="22" t="s">
        <v>1467</v>
      </c>
      <c r="K437" s="92" t="str">
        <f t="shared" si="37"/>
        <v>e1009</v>
      </c>
      <c r="L437" s="18" t="str">
        <f t="shared" si="38"/>
        <v>Plans consistant en l’acquisition d’une rente viagère différée en primes périodiques [112]</v>
      </c>
      <c r="M437" s="141"/>
      <c r="N437" s="141" t="s">
        <v>192</v>
      </c>
      <c r="O437" s="141" t="s">
        <v>427</v>
      </c>
      <c r="P437" s="138"/>
      <c r="Q437" s="138"/>
      <c r="R437" s="138"/>
      <c r="S437" s="138"/>
      <c r="T437" s="138"/>
      <c r="U437" s="138"/>
      <c r="V437" s="138"/>
    </row>
    <row r="438" spans="10:22">
      <c r="J438" s="22" t="s">
        <v>1471</v>
      </c>
      <c r="K438" s="92" t="str">
        <f t="shared" si="37"/>
        <v>e1013</v>
      </c>
      <c r="L438" s="18" t="str">
        <f t="shared" si="38"/>
        <v>Plans consistant en la constitution d’une épargne convertie en rente, en primes uniques et à versements libres [113]</v>
      </c>
      <c r="M438" s="141"/>
      <c r="N438" s="141" t="s">
        <v>192</v>
      </c>
      <c r="O438" s="141" t="s">
        <v>427</v>
      </c>
      <c r="P438" s="138"/>
      <c r="Q438" s="138"/>
      <c r="R438" s="138"/>
      <c r="S438" s="138"/>
      <c r="T438" s="138"/>
      <c r="U438" s="138"/>
      <c r="V438" s="138"/>
    </row>
    <row r="439" spans="10:22">
      <c r="J439" s="22" t="s">
        <v>1476</v>
      </c>
      <c r="K439" s="92" t="str">
        <f t="shared" si="37"/>
        <v>e1018</v>
      </c>
      <c r="L439" s="18" t="str">
        <f t="shared" si="38"/>
        <v>Plans consistant en la constitution d’une épargne convertie en rente, en primes périodiques [114]</v>
      </c>
      <c r="M439" s="141"/>
      <c r="N439" s="141" t="s">
        <v>192</v>
      </c>
      <c r="O439" s="141" t="s">
        <v>427</v>
      </c>
      <c r="P439" s="138"/>
      <c r="Q439" s="138"/>
      <c r="R439" s="138"/>
      <c r="S439" s="138"/>
      <c r="T439" s="138"/>
      <c r="U439" s="138"/>
      <c r="V439" s="138"/>
    </row>
    <row r="440" spans="10:22">
      <c r="J440" s="22" t="s">
        <v>2417</v>
      </c>
      <c r="K440" s="92" t="str">
        <f t="shared" si="37"/>
        <v>e1023</v>
      </c>
      <c r="L440" s="18" t="str">
        <f t="shared" si="38"/>
        <v>Plans régis par l’article L 441-1 [115]</v>
      </c>
      <c r="M440" s="141"/>
      <c r="N440" s="141" t="s">
        <v>192</v>
      </c>
      <c r="O440" s="141" t="s">
        <v>427</v>
      </c>
      <c r="P440" s="138"/>
      <c r="Q440" s="138"/>
      <c r="R440" s="138"/>
      <c r="S440" s="138"/>
      <c r="T440" s="138"/>
      <c r="U440" s="138"/>
      <c r="V440" s="138"/>
    </row>
    <row r="441" spans="10:22">
      <c r="J441" s="47" t="s">
        <v>135</v>
      </c>
      <c r="K441" s="92" t="str">
        <f t="shared" si="37"/>
        <v>e934</v>
      </c>
      <c r="L441" s="18" t="s">
        <v>2531</v>
      </c>
      <c r="M441" s="141" t="s">
        <v>190</v>
      </c>
      <c r="N441" s="141" t="s">
        <v>192</v>
      </c>
      <c r="O441" s="141" t="s">
        <v>427</v>
      </c>
      <c r="P441" s="138"/>
      <c r="Q441" s="138"/>
      <c r="R441" s="138"/>
      <c r="S441" s="138"/>
      <c r="T441" s="138"/>
      <c r="U441" s="138"/>
      <c r="V441" s="138"/>
    </row>
    <row r="442" spans="10:22">
      <c r="J442" s="22" t="s">
        <v>311</v>
      </c>
      <c r="K442" s="92" t="str">
        <f t="shared" si="37"/>
        <v>e919</v>
      </c>
      <c r="L442" s="18" t="s">
        <v>2532</v>
      </c>
      <c r="M442" s="141"/>
      <c r="N442" s="141" t="s">
        <v>192</v>
      </c>
      <c r="O442" s="141" t="s">
        <v>427</v>
      </c>
      <c r="P442" s="138"/>
      <c r="Q442" s="138"/>
      <c r="R442" s="138"/>
      <c r="S442" s="138"/>
      <c r="T442" s="138"/>
      <c r="U442" s="138"/>
      <c r="V442" s="138"/>
    </row>
    <row r="443" spans="10:22">
      <c r="J443" s="22" t="s">
        <v>509</v>
      </c>
      <c r="K443" s="92" t="str">
        <f t="shared" si="37"/>
        <v>e958</v>
      </c>
      <c r="L443" s="18" t="s">
        <v>2533</v>
      </c>
      <c r="M443" s="141"/>
      <c r="N443" s="141" t="s">
        <v>192</v>
      </c>
      <c r="O443" s="141" t="s">
        <v>427</v>
      </c>
      <c r="P443" s="138"/>
      <c r="Q443" s="138"/>
      <c r="R443" s="138"/>
      <c r="S443" s="138"/>
      <c r="T443" s="138"/>
      <c r="U443" s="138"/>
      <c r="V443" s="138"/>
    </row>
    <row r="444" spans="10:22">
      <c r="J444" s="22" t="s">
        <v>312</v>
      </c>
      <c r="K444" s="92" t="str">
        <f t="shared" si="37"/>
        <v>e914</v>
      </c>
      <c r="L444" s="18" t="s">
        <v>2534</v>
      </c>
      <c r="M444" s="141"/>
      <c r="N444" s="141" t="s">
        <v>192</v>
      </c>
      <c r="O444" s="141" t="s">
        <v>427</v>
      </c>
      <c r="P444" s="138"/>
      <c r="Q444" s="138"/>
      <c r="R444" s="138"/>
      <c r="S444" s="138"/>
      <c r="T444" s="138"/>
      <c r="U444" s="138"/>
      <c r="V444" s="138"/>
    </row>
    <row r="445" spans="10:22">
      <c r="J445" s="22" t="s">
        <v>314</v>
      </c>
      <c r="K445" s="92" t="str">
        <f t="shared" si="37"/>
        <v>e951</v>
      </c>
      <c r="L445" s="18" t="s">
        <v>2535</v>
      </c>
      <c r="M445" s="141"/>
      <c r="N445" s="141" t="s">
        <v>192</v>
      </c>
      <c r="O445" s="141" t="s">
        <v>427</v>
      </c>
      <c r="P445" s="138"/>
      <c r="Q445" s="138"/>
      <c r="R445" s="138"/>
      <c r="S445" s="138"/>
      <c r="T445" s="138"/>
      <c r="U445" s="138"/>
      <c r="V445" s="138"/>
    </row>
    <row r="446" spans="10:22">
      <c r="J446" s="22" t="s">
        <v>315</v>
      </c>
      <c r="K446" s="92" t="str">
        <f t="shared" si="37"/>
        <v>e988</v>
      </c>
      <c r="L446" s="18" t="s">
        <v>2536</v>
      </c>
      <c r="M446" s="141"/>
      <c r="N446" s="141" t="s">
        <v>192</v>
      </c>
      <c r="O446" s="141" t="s">
        <v>427</v>
      </c>
      <c r="P446" s="138"/>
      <c r="Q446" s="138"/>
      <c r="R446" s="138"/>
      <c r="S446" s="138"/>
      <c r="T446" s="138"/>
      <c r="U446" s="138"/>
      <c r="V446" s="138"/>
    </row>
    <row r="447" spans="10:22">
      <c r="J447" s="22" t="s">
        <v>308</v>
      </c>
      <c r="K447" s="92" t="str">
        <f t="shared" si="37"/>
        <v>e990</v>
      </c>
      <c r="L447" s="18" t="s">
        <v>2537</v>
      </c>
      <c r="M447" s="141"/>
      <c r="N447" s="141" t="s">
        <v>192</v>
      </c>
      <c r="O447" s="141" t="s">
        <v>427</v>
      </c>
      <c r="P447" s="138"/>
      <c r="Q447" s="138"/>
      <c r="R447" s="138"/>
      <c r="S447" s="138"/>
      <c r="T447" s="138"/>
      <c r="U447" s="138"/>
      <c r="V447" s="138"/>
    </row>
    <row r="448" spans="10:22">
      <c r="J448" s="47" t="s">
        <v>387</v>
      </c>
      <c r="K448" s="92" t="str">
        <f t="shared" si="37"/>
        <v>e975</v>
      </c>
      <c r="L448" s="18" t="str">
        <f>J448</f>
        <v>Opérations relevant de l'article L. 134-1 mais ne relevant pas des articles L. 143-1 et L. 144-2 (Eurocroissance) [13]</v>
      </c>
      <c r="M448" s="141"/>
      <c r="N448" s="141" t="s">
        <v>192</v>
      </c>
      <c r="O448" s="141" t="s">
        <v>427</v>
      </c>
      <c r="P448" s="138"/>
      <c r="Q448" s="138"/>
      <c r="R448" s="138"/>
      <c r="S448" s="138"/>
      <c r="T448" s="138"/>
      <c r="U448" s="138"/>
      <c r="V448" s="138"/>
    </row>
    <row r="449" spans="10:22">
      <c r="J449" s="246" t="s">
        <v>2777</v>
      </c>
      <c r="K449" s="167"/>
      <c r="L449" s="18"/>
      <c r="M449" s="101"/>
      <c r="N449" s="101"/>
      <c r="O449" s="101" t="s">
        <v>427</v>
      </c>
      <c r="P449" s="138"/>
      <c r="Q449" s="101" t="s">
        <v>248</v>
      </c>
      <c r="R449" s="101" t="s">
        <v>1452</v>
      </c>
      <c r="S449" s="138"/>
      <c r="T449" s="138"/>
      <c r="U449" s="138"/>
      <c r="V449" s="138"/>
    </row>
    <row r="450" spans="10:22">
      <c r="J450" s="53" t="s">
        <v>244</v>
      </c>
      <c r="K450" s="92" t="str">
        <f t="shared" si="37"/>
        <v>x0</v>
      </c>
      <c r="L450" s="18" t="str">
        <f t="shared" ref="L450:L493" si="39">J450</f>
        <v>Total/NA</v>
      </c>
      <c r="M450" s="141" t="s">
        <v>190</v>
      </c>
      <c r="N450" s="141"/>
      <c r="O450" s="141" t="s">
        <v>243</v>
      </c>
      <c r="P450" s="138"/>
      <c r="Q450" s="138"/>
      <c r="R450" s="138"/>
      <c r="S450" s="138"/>
      <c r="T450" s="138"/>
      <c r="U450" s="138"/>
      <c r="V450" s="138"/>
    </row>
    <row r="451" spans="10:22">
      <c r="J451" s="47" t="s">
        <v>125</v>
      </c>
      <c r="K451" s="92" t="str">
        <f t="shared" si="37"/>
        <v>e932</v>
      </c>
      <c r="L451" s="18" t="str">
        <f t="shared" si="39"/>
        <v>Contrats de capitalisation à prime unique (ou versements libres) [1]</v>
      </c>
      <c r="M451" s="141"/>
      <c r="N451" s="141" t="s">
        <v>192</v>
      </c>
      <c r="O451" s="141" t="s">
        <v>427</v>
      </c>
      <c r="P451" s="138"/>
      <c r="Q451" s="138"/>
      <c r="R451" s="138"/>
      <c r="S451" s="138"/>
      <c r="T451" s="138"/>
      <c r="U451" s="138"/>
      <c r="V451" s="138"/>
    </row>
    <row r="452" spans="10:22">
      <c r="J452" s="47" t="s">
        <v>126</v>
      </c>
      <c r="K452" s="92" t="str">
        <f t="shared" si="37"/>
        <v>e933</v>
      </c>
      <c r="L452" s="18" t="str">
        <f t="shared" si="39"/>
        <v>Contrats de capitalisation à primes périodiques [2]</v>
      </c>
      <c r="M452" s="141"/>
      <c r="N452" s="141" t="s">
        <v>192</v>
      </c>
      <c r="O452" s="141" t="s">
        <v>427</v>
      </c>
      <c r="P452" s="138"/>
      <c r="Q452" s="138"/>
      <c r="R452" s="138"/>
      <c r="S452" s="138"/>
      <c r="T452" s="138"/>
      <c r="U452" s="138"/>
      <c r="V452" s="138"/>
    </row>
    <row r="453" spans="10:22">
      <c r="J453" s="47" t="s">
        <v>127</v>
      </c>
      <c r="K453" s="92" t="str">
        <f t="shared" si="37"/>
        <v>e936</v>
      </c>
      <c r="L453" s="18" t="str">
        <f t="shared" si="39"/>
        <v>Contrats individuels d'assurance temporaire décès (y compris groupes ouverts) [3]</v>
      </c>
      <c r="M453" s="141"/>
      <c r="N453" s="141" t="s">
        <v>192</v>
      </c>
      <c r="O453" s="141" t="s">
        <v>427</v>
      </c>
      <c r="P453" s="138"/>
      <c r="Q453" s="138"/>
      <c r="R453" s="138"/>
      <c r="S453" s="138"/>
      <c r="T453" s="138"/>
      <c r="U453" s="138"/>
      <c r="V453" s="138"/>
    </row>
    <row r="454" spans="10:22">
      <c r="J454" s="47" t="s">
        <v>128</v>
      </c>
      <c r="K454" s="92" t="str">
        <f t="shared" si="37"/>
        <v>e911</v>
      </c>
      <c r="L454" s="18" t="str">
        <f t="shared" si="39"/>
        <v>Autres contrats individuels d'assurance vie à prime unique (ou versements libres) (y compris groupes ouverts) [4]</v>
      </c>
      <c r="M454" s="141" t="s">
        <v>190</v>
      </c>
      <c r="N454" s="141" t="s">
        <v>192</v>
      </c>
      <c r="O454" s="141" t="s">
        <v>427</v>
      </c>
      <c r="P454" s="138"/>
      <c r="Q454" s="138"/>
      <c r="R454" s="138"/>
      <c r="S454" s="138"/>
      <c r="T454" s="138"/>
      <c r="U454" s="138"/>
      <c r="V454" s="138"/>
    </row>
    <row r="455" spans="10:22">
      <c r="J455" s="95" t="s">
        <v>1456</v>
      </c>
      <c r="K455" s="92" t="str">
        <f t="shared" si="37"/>
        <v>e997</v>
      </c>
      <c r="L455" s="18" t="str">
        <f t="shared" si="39"/>
        <v>Rentes à prime unique ou versements libres [041]</v>
      </c>
      <c r="M455" s="141"/>
      <c r="N455" s="141" t="s">
        <v>192</v>
      </c>
      <c r="O455" s="141" t="s">
        <v>427</v>
      </c>
      <c r="P455" s="138"/>
      <c r="Q455" s="138"/>
      <c r="R455" s="138"/>
      <c r="S455" s="138"/>
      <c r="T455" s="138"/>
      <c r="U455" s="138"/>
      <c r="V455" s="138"/>
    </row>
    <row r="456" spans="10:22">
      <c r="J456" s="95" t="s">
        <v>1457</v>
      </c>
      <c r="K456" s="92" t="str">
        <f t="shared" si="37"/>
        <v>e998</v>
      </c>
      <c r="L456" s="18" t="str">
        <f t="shared" si="39"/>
        <v>Autres contrats à prime unique ou versements libres [042]</v>
      </c>
      <c r="M456" s="141"/>
      <c r="N456" s="141" t="s">
        <v>192</v>
      </c>
      <c r="O456" s="141" t="s">
        <v>427</v>
      </c>
      <c r="P456" s="138"/>
      <c r="Q456" s="138"/>
      <c r="R456" s="138"/>
      <c r="S456" s="138"/>
      <c r="T456" s="138"/>
      <c r="U456" s="138"/>
      <c r="V456" s="138"/>
    </row>
    <row r="457" spans="10:22">
      <c r="J457" s="47" t="s">
        <v>129</v>
      </c>
      <c r="K457" s="92" t="str">
        <f t="shared" si="37"/>
        <v>e912</v>
      </c>
      <c r="L457" s="18" t="str">
        <f t="shared" si="39"/>
        <v>Autres contrats individuels d'assurance vie à primes périodiques (y compris groupes ouverts) [5]</v>
      </c>
      <c r="M457" s="141" t="s">
        <v>190</v>
      </c>
      <c r="N457" s="141" t="s">
        <v>192</v>
      </c>
      <c r="O457" s="141" t="s">
        <v>427</v>
      </c>
      <c r="P457" s="138"/>
      <c r="Q457" s="138"/>
      <c r="R457" s="138"/>
      <c r="S457" s="138"/>
      <c r="T457" s="138"/>
      <c r="U457" s="138"/>
      <c r="V457" s="138"/>
    </row>
    <row r="458" spans="10:22">
      <c r="J458" s="95" t="s">
        <v>1458</v>
      </c>
      <c r="K458" s="92" t="str">
        <f t="shared" si="37"/>
        <v>e999</v>
      </c>
      <c r="L458" s="18" t="str">
        <f t="shared" si="39"/>
        <v>Rentes à primes périodiques [051]</v>
      </c>
      <c r="M458" s="141" t="s">
        <v>190</v>
      </c>
      <c r="N458" s="141" t="s">
        <v>192</v>
      </c>
      <c r="O458" s="141" t="s">
        <v>427</v>
      </c>
      <c r="P458" s="138"/>
      <c r="Q458" s="138"/>
      <c r="R458" s="138"/>
      <c r="S458" s="138"/>
      <c r="T458" s="138"/>
      <c r="U458" s="138"/>
      <c r="V458" s="138"/>
    </row>
    <row r="459" spans="10:22">
      <c r="J459" s="95" t="s">
        <v>1459</v>
      </c>
      <c r="K459" s="92" t="str">
        <f t="shared" si="37"/>
        <v>e1000</v>
      </c>
      <c r="L459" s="18" t="str">
        <f t="shared" si="39"/>
        <v>Autres contrats à primes périodiques [052]</v>
      </c>
      <c r="M459" s="141"/>
      <c r="N459" s="141" t="s">
        <v>192</v>
      </c>
      <c r="O459" s="141" t="s">
        <v>427</v>
      </c>
      <c r="P459" s="138"/>
      <c r="Q459" s="138"/>
      <c r="R459" s="138"/>
      <c r="S459" s="138"/>
      <c r="T459" s="138"/>
      <c r="U459" s="138"/>
      <c r="V459" s="138"/>
    </row>
    <row r="460" spans="10:22">
      <c r="J460" s="47" t="s">
        <v>130</v>
      </c>
      <c r="K460" s="92" t="str">
        <f t="shared" si="37"/>
        <v>e926</v>
      </c>
      <c r="L460" s="18" t="str">
        <f t="shared" si="39"/>
        <v>Contrats collectifs d'assurance en cas de décès [6]</v>
      </c>
      <c r="M460" s="141" t="s">
        <v>190</v>
      </c>
      <c r="N460" s="141" t="s">
        <v>192</v>
      </c>
      <c r="O460" s="141" t="s">
        <v>427</v>
      </c>
      <c r="P460" s="138"/>
      <c r="Q460" s="138"/>
      <c r="R460" s="138"/>
      <c r="S460" s="138"/>
      <c r="T460" s="138"/>
      <c r="U460" s="138"/>
      <c r="V460" s="138"/>
    </row>
    <row r="461" spans="10:22">
      <c r="J461" s="47" t="s">
        <v>131</v>
      </c>
      <c r="K461" s="92" t="str">
        <f t="shared" si="37"/>
        <v>e927</v>
      </c>
      <c r="L461" s="18" t="str">
        <f t="shared" si="39"/>
        <v>Contrats collectifs d'assurance en cas de vie [7]</v>
      </c>
      <c r="M461" s="141" t="s">
        <v>190</v>
      </c>
      <c r="N461" s="141" t="s">
        <v>192</v>
      </c>
      <c r="O461" s="141" t="s">
        <v>427</v>
      </c>
      <c r="P461" s="138"/>
      <c r="Q461" s="138"/>
      <c r="R461" s="138"/>
      <c r="S461" s="138"/>
      <c r="T461" s="138"/>
      <c r="U461" s="138"/>
      <c r="V461" s="138"/>
    </row>
    <row r="462" spans="10:22">
      <c r="J462" s="95" t="s">
        <v>1461</v>
      </c>
      <c r="K462" s="92" t="str">
        <f t="shared" si="37"/>
        <v>e1003</v>
      </c>
      <c r="L462" s="18" t="str">
        <f t="shared" si="39"/>
        <v>Contrats collectifs de rentes [071]</v>
      </c>
      <c r="M462" s="141"/>
      <c r="N462" s="141" t="s">
        <v>192</v>
      </c>
      <c r="O462" s="141" t="s">
        <v>427</v>
      </c>
      <c r="P462" s="138"/>
      <c r="Q462" s="138"/>
      <c r="R462" s="138"/>
      <c r="S462" s="138"/>
      <c r="T462" s="138"/>
      <c r="U462" s="138"/>
      <c r="V462" s="138"/>
    </row>
    <row r="463" spans="10:22">
      <c r="J463" s="95" t="s">
        <v>1462</v>
      </c>
      <c r="K463" s="92" t="str">
        <f t="shared" si="37"/>
        <v>e1004</v>
      </c>
      <c r="L463" s="18" t="str">
        <f t="shared" si="39"/>
        <v>Autres contrats collectifs en cas de vie [072]</v>
      </c>
      <c r="M463" s="141"/>
      <c r="N463" s="141" t="s">
        <v>192</v>
      </c>
      <c r="O463" s="141" t="s">
        <v>427</v>
      </c>
      <c r="P463" s="138"/>
      <c r="Q463" s="138"/>
      <c r="R463" s="138"/>
      <c r="S463" s="138"/>
      <c r="T463" s="138"/>
      <c r="U463" s="138"/>
      <c r="V463" s="138"/>
    </row>
    <row r="464" spans="10:22">
      <c r="J464" s="163" t="s">
        <v>2435</v>
      </c>
      <c r="K464" s="92" t="str">
        <f t="shared" si="37"/>
        <v>e1255</v>
      </c>
      <c r="L464" s="18" t="str">
        <f t="shared" si="39"/>
        <v>Contrats d'assurance vie ou de capitalisation en unités de compte à prime unique (ou versements libres) [008]</v>
      </c>
      <c r="M464" s="141" t="s">
        <v>190</v>
      </c>
      <c r="N464" s="141" t="s">
        <v>192</v>
      </c>
      <c r="O464" s="141" t="s">
        <v>427</v>
      </c>
      <c r="P464" s="138"/>
      <c r="Q464" s="138"/>
      <c r="R464" s="138"/>
      <c r="S464" s="138"/>
      <c r="T464" s="138"/>
      <c r="U464" s="138"/>
      <c r="V464" s="138"/>
    </row>
    <row r="465" spans="10:22">
      <c r="J465" s="95" t="s">
        <v>2436</v>
      </c>
      <c r="K465" s="92" t="str">
        <f t="shared" si="37"/>
        <v>e1256</v>
      </c>
      <c r="L465" s="18" t="str">
        <f t="shared" si="39"/>
        <v>Contrats de capitalisation en unités de compte à prime unique ou versements libres [081]</v>
      </c>
      <c r="M465" s="141"/>
      <c r="N465" s="141" t="s">
        <v>192</v>
      </c>
      <c r="O465" s="141" t="s">
        <v>427</v>
      </c>
      <c r="P465" s="138"/>
      <c r="Q465" s="138"/>
      <c r="R465" s="138"/>
      <c r="S465" s="138"/>
      <c r="T465" s="138"/>
      <c r="U465" s="138"/>
      <c r="V465" s="138"/>
    </row>
    <row r="466" spans="10:22">
      <c r="J466" s="95" t="s">
        <v>2437</v>
      </c>
      <c r="K466" s="92" t="str">
        <f t="shared" si="37"/>
        <v>e1257</v>
      </c>
      <c r="L466" s="18" t="str">
        <f t="shared" si="39"/>
        <v>Temporaires décès en unités de compte à prime unique ou versements libres [082]</v>
      </c>
      <c r="M466" s="141"/>
      <c r="N466" s="141" t="s">
        <v>192</v>
      </c>
      <c r="O466" s="141" t="s">
        <v>427</v>
      </c>
      <c r="P466" s="138"/>
      <c r="Q466" s="138"/>
      <c r="R466" s="138"/>
      <c r="S466" s="138"/>
      <c r="T466" s="138"/>
      <c r="U466" s="138"/>
      <c r="V466" s="138"/>
    </row>
    <row r="467" spans="10:22">
      <c r="J467" s="95" t="s">
        <v>2438</v>
      </c>
      <c r="K467" s="92" t="str">
        <f t="shared" si="37"/>
        <v>e1258</v>
      </c>
      <c r="L467" s="18" t="str">
        <f t="shared" si="39"/>
        <v>Rentes individuelles en unités de compte à prime unique ou versements libres [083]</v>
      </c>
      <c r="M467" s="141"/>
      <c r="N467" s="141" t="s">
        <v>192</v>
      </c>
      <c r="O467" s="141" t="s">
        <v>427</v>
      </c>
      <c r="P467" s="138"/>
      <c r="Q467" s="138"/>
      <c r="R467" s="138"/>
      <c r="S467" s="138"/>
      <c r="T467" s="138"/>
      <c r="U467" s="138"/>
    </row>
    <row r="468" spans="10:22">
      <c r="J468" s="95" t="s">
        <v>2439</v>
      </c>
      <c r="K468" s="92" t="str">
        <f t="shared" ref="K468:K493" si="40">VLOOKUP(J468,$A$1:$I$311,2,FALSE)</f>
        <v>e1259</v>
      </c>
      <c r="L468" s="18" t="str">
        <f t="shared" si="39"/>
        <v>Autres contrats individuels en unités de compte à prime unique ou versements libres [084]</v>
      </c>
      <c r="M468" s="141"/>
      <c r="N468" s="141" t="s">
        <v>192</v>
      </c>
      <c r="O468" s="141" t="s">
        <v>427</v>
      </c>
      <c r="P468" s="138"/>
      <c r="Q468" s="138"/>
      <c r="R468" s="138"/>
      <c r="S468" s="138"/>
      <c r="T468" s="138"/>
      <c r="U468" s="138"/>
    </row>
    <row r="469" spans="10:22">
      <c r="J469" s="95" t="s">
        <v>2440</v>
      </c>
      <c r="K469" s="92" t="str">
        <f t="shared" si="40"/>
        <v>e1260</v>
      </c>
      <c r="L469" s="18" t="str">
        <f t="shared" si="39"/>
        <v>Autres contrats collectifs d’assurance en cas de décès en unités de compte à prime unique ou versements libres [085]</v>
      </c>
      <c r="M469" s="141"/>
      <c r="N469" s="141" t="s">
        <v>192</v>
      </c>
      <c r="O469" s="141" t="s">
        <v>427</v>
      </c>
      <c r="P469" s="138"/>
      <c r="Q469" s="138"/>
      <c r="R469" s="138"/>
      <c r="S469" s="138"/>
      <c r="T469" s="138"/>
      <c r="U469" s="138"/>
    </row>
    <row r="470" spans="10:22">
      <c r="J470" s="95" t="s">
        <v>2441</v>
      </c>
      <c r="K470" s="92" t="str">
        <f t="shared" si="40"/>
        <v>e1261</v>
      </c>
      <c r="L470" s="18" t="str">
        <f t="shared" si="39"/>
        <v>Contrats collectifs de rentes en unités de compte à prime unique ou versements libres [086]</v>
      </c>
      <c r="M470" s="141"/>
      <c r="N470" s="141" t="s">
        <v>192</v>
      </c>
      <c r="O470" s="141" t="s">
        <v>427</v>
      </c>
      <c r="P470" s="138"/>
      <c r="Q470" s="138"/>
      <c r="R470" s="138"/>
      <c r="S470" s="138"/>
      <c r="T470" s="138"/>
      <c r="U470" s="138"/>
    </row>
    <row r="471" spans="10:22">
      <c r="J471" s="95" t="s">
        <v>2442</v>
      </c>
      <c r="K471" s="92" t="str">
        <f t="shared" si="40"/>
        <v>e1262</v>
      </c>
      <c r="L471" s="18" t="str">
        <f t="shared" si="39"/>
        <v>Autres contrats collectifs d’assurance en cas de vie en unités de compte à prime unique ou versements libres [087]</v>
      </c>
      <c r="M471" s="141"/>
      <c r="N471" s="141" t="s">
        <v>192</v>
      </c>
      <c r="O471" s="141" t="s">
        <v>427</v>
      </c>
      <c r="P471" s="138"/>
      <c r="Q471" s="138"/>
      <c r="R471" s="138"/>
      <c r="S471" s="138"/>
      <c r="T471" s="138"/>
      <c r="U471" s="138"/>
    </row>
    <row r="472" spans="10:22">
      <c r="J472" s="163" t="s">
        <v>2443</v>
      </c>
      <c r="K472" s="92" t="str">
        <f t="shared" si="40"/>
        <v>e1263</v>
      </c>
      <c r="L472" s="18" t="str">
        <f t="shared" si="39"/>
        <v>Contrats d'assurance vie ou de capitalisation en unités de compte à primes périodiques [009]</v>
      </c>
      <c r="M472" s="141" t="s">
        <v>190</v>
      </c>
      <c r="N472" s="141" t="s">
        <v>192</v>
      </c>
      <c r="O472" s="141" t="s">
        <v>427</v>
      </c>
      <c r="P472" s="138"/>
      <c r="Q472" s="138"/>
      <c r="R472" s="138"/>
      <c r="S472" s="138"/>
      <c r="T472" s="138"/>
      <c r="U472" s="138"/>
    </row>
    <row r="473" spans="10:22">
      <c r="J473" s="95" t="s">
        <v>2444</v>
      </c>
      <c r="K473" s="92" t="str">
        <f t="shared" si="40"/>
        <v>e1264</v>
      </c>
      <c r="L473" s="18" t="str">
        <f t="shared" si="39"/>
        <v>Contrats de capitalisation en unités de compte à primes périodiques [091]</v>
      </c>
      <c r="M473" s="141"/>
      <c r="N473" s="141" t="s">
        <v>192</v>
      </c>
      <c r="O473" s="141" t="s">
        <v>427</v>
      </c>
      <c r="P473" s="138"/>
      <c r="Q473" s="138"/>
      <c r="R473" s="138"/>
      <c r="S473" s="138"/>
      <c r="T473" s="138"/>
      <c r="U473" s="138"/>
    </row>
    <row r="474" spans="10:22">
      <c r="J474" s="95" t="s">
        <v>2445</v>
      </c>
      <c r="K474" s="92" t="str">
        <f t="shared" si="40"/>
        <v>e1265</v>
      </c>
      <c r="L474" s="18" t="str">
        <f t="shared" si="39"/>
        <v>Temporaires décès en unités de compte à primes périodiques [092]</v>
      </c>
      <c r="M474" s="141"/>
      <c r="N474" s="141" t="s">
        <v>192</v>
      </c>
      <c r="O474" s="141" t="s">
        <v>427</v>
      </c>
      <c r="P474" s="138"/>
      <c r="Q474" s="138"/>
      <c r="R474" s="138"/>
      <c r="S474" s="138"/>
      <c r="T474" s="138"/>
      <c r="U474" s="138"/>
    </row>
    <row r="475" spans="10:22">
      <c r="J475" s="95" t="s">
        <v>2446</v>
      </c>
      <c r="K475" s="92" t="str">
        <f t="shared" si="40"/>
        <v>e1266</v>
      </c>
      <c r="L475" s="18" t="str">
        <f t="shared" si="39"/>
        <v>Rentes individuelles en unités de compte à primes périodiques [093]</v>
      </c>
      <c r="M475" s="141"/>
      <c r="N475" s="141" t="s">
        <v>192</v>
      </c>
      <c r="O475" s="141" t="s">
        <v>427</v>
      </c>
      <c r="P475" s="138"/>
      <c r="Q475" s="138"/>
      <c r="R475" s="138"/>
      <c r="S475" s="138"/>
      <c r="T475" s="138"/>
      <c r="U475" s="138"/>
    </row>
    <row r="476" spans="10:22">
      <c r="J476" s="95" t="s">
        <v>2447</v>
      </c>
      <c r="K476" s="92" t="str">
        <f t="shared" si="40"/>
        <v>e1267</v>
      </c>
      <c r="L476" s="18" t="str">
        <f t="shared" si="39"/>
        <v>Autres contrats individuels en unités de compte à primes périodiques [094]</v>
      </c>
      <c r="M476" s="141"/>
      <c r="N476" s="141" t="s">
        <v>192</v>
      </c>
      <c r="O476" s="141" t="s">
        <v>427</v>
      </c>
      <c r="P476" s="138"/>
      <c r="Q476" s="138"/>
      <c r="R476" s="138"/>
      <c r="S476" s="138"/>
      <c r="T476" s="138"/>
      <c r="U476" s="138"/>
    </row>
    <row r="477" spans="10:22">
      <c r="J477" s="95" t="s">
        <v>2448</v>
      </c>
      <c r="K477" s="92" t="str">
        <f t="shared" si="40"/>
        <v>e1268</v>
      </c>
      <c r="L477" s="18" t="str">
        <f t="shared" si="39"/>
        <v>Autres contrats collectifs d’assurance en cas de décès en unités de compte à primes périodiques [095]</v>
      </c>
      <c r="M477" s="141"/>
      <c r="N477" s="141" t="s">
        <v>192</v>
      </c>
      <c r="O477" s="141" t="s">
        <v>427</v>
      </c>
      <c r="P477" s="138"/>
      <c r="Q477" s="138"/>
      <c r="R477" s="138"/>
      <c r="S477" s="138"/>
      <c r="T477" s="138"/>
    </row>
    <row r="478" spans="10:22">
      <c r="J478" s="95" t="s">
        <v>2449</v>
      </c>
      <c r="K478" s="92" t="str">
        <f t="shared" si="40"/>
        <v>e1269</v>
      </c>
      <c r="L478" s="18" t="str">
        <f t="shared" si="39"/>
        <v>Contrats collectifs de rentes en unités de compte à primes périodiques [096]</v>
      </c>
      <c r="M478" s="141"/>
      <c r="N478" s="141" t="s">
        <v>192</v>
      </c>
      <c r="O478" s="141" t="s">
        <v>427</v>
      </c>
      <c r="P478" s="138"/>
      <c r="Q478" s="138"/>
      <c r="R478" s="138"/>
      <c r="S478" s="138"/>
      <c r="T478" s="138"/>
    </row>
    <row r="479" spans="10:22">
      <c r="J479" s="95" t="s">
        <v>2450</v>
      </c>
      <c r="K479" s="92" t="str">
        <f t="shared" si="40"/>
        <v>e1270</v>
      </c>
      <c r="L479" s="18" t="str">
        <f t="shared" si="39"/>
        <v>Autres contrats collectifs d’assurance en cas de vie en unités de compte à primes périodiques [097]</v>
      </c>
      <c r="M479" s="141"/>
      <c r="N479" s="141" t="s">
        <v>192</v>
      </c>
      <c r="O479" s="141" t="s">
        <v>427</v>
      </c>
      <c r="P479" s="138"/>
      <c r="Q479" s="138"/>
      <c r="R479" s="138"/>
      <c r="S479" s="138"/>
      <c r="T479" s="138"/>
    </row>
    <row r="480" spans="10:22">
      <c r="J480" s="247" t="s">
        <v>2715</v>
      </c>
      <c r="K480" s="218" t="str">
        <f t="shared" si="40"/>
        <v>e1277</v>
      </c>
      <c r="L480" s="18" t="str">
        <f t="shared" si="39"/>
        <v>Contrats collectifs relevant de l'article L. 441-1 mais ne relevant pas des catégories 11, 12 ou 14 [10]</v>
      </c>
      <c r="M480" s="141"/>
      <c r="N480" s="141" t="s">
        <v>192</v>
      </c>
      <c r="O480" s="141" t="s">
        <v>427</v>
      </c>
      <c r="P480" s="138"/>
      <c r="Q480" s="138"/>
      <c r="R480" s="138"/>
      <c r="S480" s="138"/>
      <c r="T480" s="138"/>
    </row>
    <row r="481" spans="10:20">
      <c r="J481" s="247" t="s">
        <v>2790</v>
      </c>
      <c r="K481" s="218" t="str">
        <f t="shared" si="40"/>
        <v>e1280</v>
      </c>
      <c r="L481" s="18" t="str">
        <f t="shared" si="39"/>
        <v>Contrats relevant de l'article L. 144-2 [11]</v>
      </c>
      <c r="M481" s="141" t="s">
        <v>190</v>
      </c>
      <c r="N481" s="141" t="s">
        <v>192</v>
      </c>
      <c r="O481" s="141" t="s">
        <v>427</v>
      </c>
      <c r="P481" s="138"/>
      <c r="Q481" s="138"/>
      <c r="R481" s="138"/>
      <c r="S481" s="138"/>
      <c r="T481" s="138"/>
    </row>
    <row r="482" spans="10:20">
      <c r="J482" s="22" t="s">
        <v>1463</v>
      </c>
      <c r="K482" s="92" t="str">
        <f t="shared" si="40"/>
        <v>e1005</v>
      </c>
      <c r="L482" s="18" t="str">
        <f t="shared" si="39"/>
        <v>Plans consistant en l’acquisition d’une rente viagère différée, en primes uniques et à versements libres [111]</v>
      </c>
      <c r="M482" s="141"/>
      <c r="N482" s="141" t="s">
        <v>192</v>
      </c>
      <c r="O482" s="82" t="s">
        <v>427</v>
      </c>
      <c r="P482" s="138"/>
      <c r="Q482" s="138"/>
      <c r="R482" s="138"/>
      <c r="S482" s="138"/>
      <c r="T482" s="138"/>
    </row>
    <row r="483" spans="10:20">
      <c r="J483" s="22" t="s">
        <v>1467</v>
      </c>
      <c r="K483" s="92" t="str">
        <f t="shared" si="40"/>
        <v>e1009</v>
      </c>
      <c r="L483" s="18" t="str">
        <f t="shared" si="39"/>
        <v>Plans consistant en l’acquisition d’une rente viagère différée en primes périodiques [112]</v>
      </c>
      <c r="M483" s="141"/>
      <c r="N483" s="141" t="s">
        <v>192</v>
      </c>
      <c r="O483" s="141" t="s">
        <v>427</v>
      </c>
      <c r="P483" s="138"/>
      <c r="Q483" s="138"/>
      <c r="R483" s="138"/>
      <c r="S483" s="138"/>
      <c r="T483" s="138"/>
    </row>
    <row r="484" spans="10:20">
      <c r="J484" s="22" t="s">
        <v>1471</v>
      </c>
      <c r="K484" s="92" t="str">
        <f t="shared" si="40"/>
        <v>e1013</v>
      </c>
      <c r="L484" s="18" t="str">
        <f t="shared" si="39"/>
        <v>Plans consistant en la constitution d’une épargne convertie en rente, en primes uniques et à versements libres [113]</v>
      </c>
      <c r="M484" s="141"/>
      <c r="N484" s="141" t="s">
        <v>192</v>
      </c>
      <c r="O484" s="141" t="s">
        <v>427</v>
      </c>
      <c r="P484" s="138"/>
      <c r="Q484" s="138"/>
      <c r="R484" s="138"/>
      <c r="S484" s="138"/>
    </row>
    <row r="485" spans="10:20">
      <c r="J485" s="22" t="s">
        <v>1476</v>
      </c>
      <c r="K485" s="92" t="str">
        <f t="shared" si="40"/>
        <v>e1018</v>
      </c>
      <c r="L485" s="18" t="str">
        <f t="shared" si="39"/>
        <v>Plans consistant en la constitution d’une épargne convertie en rente, en primes périodiques [114]</v>
      </c>
      <c r="M485" s="141"/>
      <c r="N485" s="141" t="s">
        <v>192</v>
      </c>
      <c r="O485" s="141" t="s">
        <v>427</v>
      </c>
      <c r="P485" s="138"/>
      <c r="Q485" s="138"/>
      <c r="R485" s="138"/>
      <c r="S485" s="138"/>
    </row>
    <row r="486" spans="10:20">
      <c r="J486" s="22" t="s">
        <v>2417</v>
      </c>
      <c r="K486" s="92" t="str">
        <f t="shared" si="40"/>
        <v>e1023</v>
      </c>
      <c r="L486" s="18" t="str">
        <f t="shared" si="39"/>
        <v>Plans régis par l’article L 441-1 [115]</v>
      </c>
      <c r="M486" s="141"/>
      <c r="N486" s="141" t="s">
        <v>192</v>
      </c>
      <c r="O486" s="141" t="s">
        <v>427</v>
      </c>
      <c r="P486" s="138"/>
      <c r="Q486" s="138"/>
      <c r="R486" s="138"/>
      <c r="S486" s="138"/>
    </row>
    <row r="487" spans="10:20">
      <c r="J487" s="247" t="s">
        <v>2791</v>
      </c>
      <c r="K487" s="218" t="str">
        <f t="shared" si="40"/>
        <v>e1281</v>
      </c>
      <c r="L487" s="18" t="str">
        <f t="shared" si="39"/>
        <v>Contrats relevant d’une comptabilité auxiliaire d’affectation mentionnée au premier alinéa de l’article L. 143-4 mais pas de la catégorie 11 ou 14 [12]</v>
      </c>
      <c r="M487" s="141" t="s">
        <v>190</v>
      </c>
      <c r="N487" s="141" t="s">
        <v>192</v>
      </c>
      <c r="O487" s="141" t="s">
        <v>427</v>
      </c>
      <c r="P487" s="138"/>
      <c r="Q487" s="138"/>
      <c r="R487" s="138"/>
      <c r="S487" s="138"/>
    </row>
    <row r="488" spans="10:20">
      <c r="J488" s="22" t="s">
        <v>311</v>
      </c>
      <c r="K488" s="92" t="str">
        <f t="shared" si="40"/>
        <v>e919</v>
      </c>
      <c r="L488" s="18" t="str">
        <f t="shared" si="39"/>
        <v>Branche 26 [RPS]</v>
      </c>
      <c r="M488" s="141"/>
      <c r="N488" s="141" t="s">
        <v>192</v>
      </c>
      <c r="O488" s="141" t="s">
        <v>427</v>
      </c>
      <c r="P488" s="138"/>
      <c r="Q488" s="138"/>
      <c r="R488" s="138"/>
      <c r="S488" s="138"/>
    </row>
    <row r="489" spans="10:20">
      <c r="J489" s="22" t="s">
        <v>509</v>
      </c>
      <c r="K489" s="92" t="str">
        <f t="shared" si="40"/>
        <v>e958</v>
      </c>
      <c r="L489" s="18" t="str">
        <f t="shared" si="39"/>
        <v>Garanties donnant lieu à provision de diversification dit " Eurocroissance" [RPS]</v>
      </c>
      <c r="M489" s="141"/>
      <c r="N489" s="141" t="s">
        <v>192</v>
      </c>
      <c r="O489" s="141" t="s">
        <v>427</v>
      </c>
      <c r="P489" s="138"/>
      <c r="Q489" s="138"/>
      <c r="R489" s="138"/>
      <c r="S489" s="138"/>
    </row>
    <row r="490" spans="10:20">
      <c r="J490" s="22" t="s">
        <v>312</v>
      </c>
      <c r="K490" s="92" t="str">
        <f t="shared" si="40"/>
        <v>e914</v>
      </c>
      <c r="L490" s="18" t="str">
        <f t="shared" si="39"/>
        <v>Autres Euros [RPS]</v>
      </c>
      <c r="M490" s="141"/>
      <c r="N490" s="141" t="s">
        <v>192</v>
      </c>
      <c r="O490" s="141" t="s">
        <v>427</v>
      </c>
      <c r="P490" s="138"/>
      <c r="Q490" s="138"/>
      <c r="R490" s="138"/>
      <c r="S490" s="138"/>
    </row>
    <row r="491" spans="10:20">
      <c r="J491" s="22" t="s">
        <v>308</v>
      </c>
      <c r="K491" s="92" t="str">
        <f t="shared" si="40"/>
        <v>e990</v>
      </c>
      <c r="L491" s="18" t="str">
        <f t="shared" si="39"/>
        <v>UC [RPS]</v>
      </c>
      <c r="M491" s="141"/>
      <c r="N491" s="141" t="s">
        <v>192</v>
      </c>
      <c r="O491" s="141" t="s">
        <v>427</v>
      </c>
      <c r="P491" s="138"/>
      <c r="Q491" s="138"/>
      <c r="R491" s="138"/>
      <c r="S491" s="138"/>
    </row>
    <row r="492" spans="10:20">
      <c r="J492" s="247" t="s">
        <v>2727</v>
      </c>
      <c r="K492" s="218" t="str">
        <f t="shared" si="40"/>
        <v>e1282</v>
      </c>
      <c r="L492" s="18" t="str">
        <f t="shared" si="39"/>
        <v>Contrats relevant de l'article L. 134-1 mais pas des catégories 11 ou 12 [13]</v>
      </c>
      <c r="M492" s="141"/>
      <c r="N492" s="141" t="s">
        <v>192</v>
      </c>
      <c r="O492" s="141" t="s">
        <v>427</v>
      </c>
      <c r="P492" s="138"/>
      <c r="Q492" s="138"/>
      <c r="R492" s="138"/>
      <c r="S492" s="138"/>
    </row>
    <row r="493" spans="10:20">
      <c r="J493" s="247" t="s">
        <v>2730</v>
      </c>
      <c r="K493" s="218" t="str">
        <f t="shared" si="40"/>
        <v>e1285</v>
      </c>
      <c r="L493" s="18" t="str">
        <f t="shared" si="39"/>
        <v>Contrats relevant d’une comptabilité auxiliaire d’affectation mentionnée au premier alinéa de l’article L. 142-4 mais pas de la catégorie 11 [14]</v>
      </c>
      <c r="M493" s="141"/>
      <c r="N493" s="141" t="s">
        <v>192</v>
      </c>
      <c r="O493" s="141" t="s">
        <v>427</v>
      </c>
      <c r="P493" s="138"/>
      <c r="Q493" s="138"/>
      <c r="R493" s="138"/>
      <c r="S493" s="138"/>
    </row>
    <row r="494" spans="10:20">
      <c r="J494" s="43" t="s">
        <v>1518</v>
      </c>
      <c r="K494" s="92"/>
      <c r="L494" s="18"/>
      <c r="M494" s="9"/>
      <c r="N494" s="9"/>
      <c r="O494" s="9" t="s">
        <v>427</v>
      </c>
      <c r="P494" s="138"/>
      <c r="Q494" s="141" t="s">
        <v>283</v>
      </c>
      <c r="R494" s="141" t="s">
        <v>1452</v>
      </c>
      <c r="S494" s="141"/>
    </row>
    <row r="495" spans="10:20">
      <c r="J495" s="53" t="s">
        <v>244</v>
      </c>
      <c r="K495" s="92" t="str">
        <f t="shared" ref="K495:K501" si="41">VLOOKUP(J495,$A$1:$I$311,2,FALSE)</f>
        <v>x0</v>
      </c>
      <c r="L495" s="18" t="str">
        <f t="shared" ref="L495:L501" si="42">J495</f>
        <v>Total/NA</v>
      </c>
      <c r="M495" s="9" t="s">
        <v>190</v>
      </c>
      <c r="N495" s="9"/>
      <c r="O495" s="9" t="s">
        <v>243</v>
      </c>
      <c r="P495" s="138"/>
      <c r="Q495" s="141"/>
      <c r="R495" s="141"/>
      <c r="S495" s="141"/>
    </row>
    <row r="496" spans="10:20">
      <c r="J496" s="47" t="s">
        <v>1519</v>
      </c>
      <c r="K496" s="92" t="str">
        <f t="shared" si="41"/>
        <v>x53</v>
      </c>
      <c r="L496" s="18" t="str">
        <f t="shared" si="42"/>
        <v>Assurance avec participation aux bénéfices</v>
      </c>
      <c r="M496" s="9"/>
      <c r="N496" s="9" t="s">
        <v>192</v>
      </c>
      <c r="O496" s="9" t="s">
        <v>243</v>
      </c>
      <c r="P496" s="138"/>
      <c r="Q496" s="141"/>
      <c r="R496" s="141"/>
      <c r="S496" s="141"/>
    </row>
    <row r="497" spans="10:19">
      <c r="J497" s="47" t="s">
        <v>1521</v>
      </c>
      <c r="K497" s="92" t="str">
        <f t="shared" si="41"/>
        <v>e1024</v>
      </c>
      <c r="L497" s="18" t="str">
        <f t="shared" si="42"/>
        <v>Unités de comptes ou indexés - Contrats sans options et garanties</v>
      </c>
      <c r="M497" s="9"/>
      <c r="N497" s="9" t="s">
        <v>192</v>
      </c>
      <c r="O497" s="9" t="s">
        <v>427</v>
      </c>
      <c r="P497" s="138"/>
      <c r="Q497" s="141"/>
      <c r="R497" s="141"/>
      <c r="S497" s="141"/>
    </row>
    <row r="498" spans="10:19">
      <c r="J498" s="47" t="s">
        <v>1520</v>
      </c>
      <c r="K498" s="92" t="str">
        <f t="shared" si="41"/>
        <v>e1025</v>
      </c>
      <c r="L498" s="18" t="str">
        <f t="shared" si="42"/>
        <v>Unités de comptes ou indexés - Contrats avec options et garanties</v>
      </c>
      <c r="M498" s="9"/>
      <c r="N498" s="9" t="s">
        <v>192</v>
      </c>
      <c r="O498" s="9" t="s">
        <v>427</v>
      </c>
      <c r="P498" s="138"/>
      <c r="Q498" s="141"/>
      <c r="R498" s="141"/>
      <c r="S498" s="141"/>
    </row>
    <row r="499" spans="10:19">
      <c r="J499" s="47" t="s">
        <v>1522</v>
      </c>
      <c r="K499" s="92" t="str">
        <f t="shared" si="41"/>
        <v>e1026</v>
      </c>
      <c r="L499" s="18" t="str">
        <f t="shared" si="42"/>
        <v>Autres activités d'assurance vie - Contrats sans options et garanties</v>
      </c>
      <c r="M499" s="9"/>
      <c r="N499" s="9" t="s">
        <v>192</v>
      </c>
      <c r="O499" s="9" t="s">
        <v>427</v>
      </c>
      <c r="P499" s="138"/>
      <c r="Q499" s="141"/>
      <c r="R499" s="141"/>
      <c r="S499" s="141"/>
    </row>
    <row r="500" spans="10:19">
      <c r="J500" s="47" t="s">
        <v>1523</v>
      </c>
      <c r="K500" s="92" t="str">
        <f t="shared" si="41"/>
        <v>e1027</v>
      </c>
      <c r="L500" s="18" t="str">
        <f t="shared" si="42"/>
        <v>Autres activités d'assurance vie - Contrats avec options et garanties</v>
      </c>
      <c r="M500" s="9"/>
      <c r="N500" s="9" t="s">
        <v>192</v>
      </c>
      <c r="O500" s="9" t="s">
        <v>427</v>
      </c>
      <c r="P500" s="138"/>
      <c r="Q500" s="141"/>
      <c r="R500" s="141"/>
      <c r="S500" s="141"/>
    </row>
    <row r="501" spans="10:19">
      <c r="J501" s="47" t="s">
        <v>1524</v>
      </c>
      <c r="K501" s="92" t="str">
        <f t="shared" si="41"/>
        <v>x11</v>
      </c>
      <c r="L501" s="18" t="str">
        <f t="shared" si="42"/>
        <v>Rentes issues de l'assurance non-vie autre que santé</v>
      </c>
      <c r="M501" s="9"/>
      <c r="N501" s="9" t="s">
        <v>192</v>
      </c>
      <c r="O501" s="9" t="s">
        <v>243</v>
      </c>
      <c r="P501" s="138"/>
      <c r="Q501" s="141"/>
      <c r="R501" s="141"/>
      <c r="S501" s="141"/>
    </row>
    <row r="502" spans="10:19">
      <c r="J502" s="55" t="s">
        <v>1691</v>
      </c>
      <c r="K502" s="1"/>
      <c r="L502" s="18"/>
      <c r="O502" s="9" t="s">
        <v>427</v>
      </c>
      <c r="P502" s="138"/>
      <c r="Q502" s="138" t="s">
        <v>248</v>
      </c>
      <c r="R502" s="141" t="s">
        <v>1692</v>
      </c>
      <c r="S502" s="141"/>
    </row>
    <row r="503" spans="10:19">
      <c r="J503" s="10" t="s">
        <v>244</v>
      </c>
      <c r="K503" s="1" t="str">
        <f>VLOOKUP(J503,$A$1:$I$311,2,FALSE)</f>
        <v>x0</v>
      </c>
      <c r="L503" s="18" t="str">
        <f>J503</f>
        <v>Total/NA</v>
      </c>
      <c r="M503" s="9" t="s">
        <v>190</v>
      </c>
      <c r="N503" s="9"/>
      <c r="O503" s="9" t="s">
        <v>243</v>
      </c>
      <c r="P503" s="138"/>
      <c r="Q503" s="138"/>
      <c r="R503" s="138"/>
      <c r="S503" s="141"/>
    </row>
    <row r="504" spans="10:19">
      <c r="J504" s="11" t="s">
        <v>387</v>
      </c>
      <c r="K504" s="1" t="str">
        <f>VLOOKUP(J504,$A$1:$I$311,2,FALSE)</f>
        <v>e975</v>
      </c>
      <c r="L504" s="18" t="str">
        <f>J504</f>
        <v>Opérations relevant de l'article L. 134-1 mais ne relevant pas des articles L. 143-1 et L. 144-2 (Eurocroissance) [13]</v>
      </c>
      <c r="N504" t="s">
        <v>192</v>
      </c>
      <c r="O504" s="9" t="s">
        <v>427</v>
      </c>
      <c r="P504" s="138"/>
      <c r="Q504" s="138"/>
      <c r="R504" s="138"/>
      <c r="S504" s="141"/>
    </row>
    <row r="505" spans="10:19">
      <c r="J505" s="11" t="s">
        <v>1864</v>
      </c>
      <c r="K505" s="1" t="str">
        <f>VLOOKUP(J505,$A$1:$I$311,2,FALSE)</f>
        <v>e1028</v>
      </c>
      <c r="L505" s="18" t="str">
        <f>J505</f>
        <v>Vie hors opérations relevant de l'article L. 134-1 mais ne relevant pas des articles L. 143-1 et L. 144-2 (Eurocroissance) [13]</v>
      </c>
      <c r="M505" t="s">
        <v>190</v>
      </c>
      <c r="N505" t="s">
        <v>192</v>
      </c>
      <c r="O505" s="9" t="s">
        <v>427</v>
      </c>
      <c r="P505" s="138"/>
      <c r="Q505" s="138"/>
      <c r="R505" s="138"/>
      <c r="S505" s="141"/>
    </row>
    <row r="506" spans="10:19">
      <c r="J506" s="55" t="s">
        <v>1765</v>
      </c>
      <c r="K506" s="1"/>
      <c r="L506" s="18"/>
      <c r="O506" s="9" t="s">
        <v>427</v>
      </c>
      <c r="P506" s="138"/>
      <c r="Q506" s="138" t="s">
        <v>283</v>
      </c>
      <c r="R506" s="138" t="s">
        <v>1766</v>
      </c>
      <c r="S506" s="141"/>
    </row>
    <row r="507" spans="10:19">
      <c r="J507" s="10" t="s">
        <v>244</v>
      </c>
      <c r="K507" s="92" t="str">
        <f t="shared" ref="K507:K529" si="43">VLOOKUP(J507,$A$1:$I$311,2,FALSE)</f>
        <v>x0</v>
      </c>
      <c r="L507" s="18" t="str">
        <f t="shared" ref="L507:L529" si="44">J507</f>
        <v>Total/NA</v>
      </c>
      <c r="M507" s="9" t="s">
        <v>190</v>
      </c>
      <c r="N507" s="9"/>
      <c r="O507" s="9" t="s">
        <v>243</v>
      </c>
      <c r="P507" s="138"/>
      <c r="Q507" s="138"/>
      <c r="R507" s="138"/>
      <c r="S507" s="141"/>
    </row>
    <row r="508" spans="10:19">
      <c r="J508" s="128" t="s">
        <v>1767</v>
      </c>
      <c r="K508" s="92" t="str">
        <f t="shared" si="43"/>
        <v>e1029</v>
      </c>
      <c r="L508" s="18" t="str">
        <f t="shared" si="44"/>
        <v>Engagements d'assurance non-vie</v>
      </c>
      <c r="M508" s="9" t="s">
        <v>190</v>
      </c>
      <c r="N508" t="s">
        <v>192</v>
      </c>
      <c r="O508" s="9" t="s">
        <v>427</v>
      </c>
      <c r="P508" s="138"/>
      <c r="Q508" s="138"/>
      <c r="R508" s="138"/>
      <c r="S508" s="138"/>
    </row>
    <row r="509" spans="10:19">
      <c r="J509" s="129" t="s">
        <v>1768</v>
      </c>
      <c r="K509" s="92" t="str">
        <f t="shared" si="43"/>
        <v>e1030</v>
      </c>
      <c r="L509" s="18" t="str">
        <f t="shared" si="44"/>
        <v>Assurance frais de santé</v>
      </c>
      <c r="N509" t="s">
        <v>192</v>
      </c>
      <c r="O509" s="9" t="s">
        <v>427</v>
      </c>
      <c r="P509" s="138"/>
      <c r="Q509" s="138"/>
      <c r="R509" s="138"/>
      <c r="S509" s="138"/>
    </row>
    <row r="510" spans="10:19">
      <c r="J510" s="80" t="s">
        <v>1769</v>
      </c>
      <c r="K510" s="92" t="str">
        <f t="shared" si="43"/>
        <v>e1031</v>
      </c>
      <c r="L510" s="18" t="str">
        <f t="shared" si="44"/>
        <v>Assurance perte de revenus</v>
      </c>
      <c r="N510" t="s">
        <v>192</v>
      </c>
      <c r="O510" s="9" t="s">
        <v>427</v>
      </c>
      <c r="P510" s="138"/>
      <c r="Q510" s="138"/>
      <c r="R510" s="138"/>
      <c r="S510" s="138"/>
    </row>
    <row r="511" spans="10:19">
      <c r="J511" s="80" t="s">
        <v>1770</v>
      </c>
      <c r="K511" s="92" t="str">
        <f t="shared" si="43"/>
        <v>e1032</v>
      </c>
      <c r="L511" s="18" t="str">
        <f t="shared" si="44"/>
        <v>Assurance accidents du travail et maladies professionnelles</v>
      </c>
      <c r="N511" t="s">
        <v>192</v>
      </c>
      <c r="O511" s="9" t="s">
        <v>427</v>
      </c>
      <c r="P511" s="138"/>
      <c r="Q511" s="138"/>
      <c r="R511" s="138"/>
      <c r="S511" s="138"/>
    </row>
    <row r="512" spans="10:19">
      <c r="J512" s="80" t="s">
        <v>1771</v>
      </c>
      <c r="K512" s="92" t="str">
        <f t="shared" si="43"/>
        <v>e1033</v>
      </c>
      <c r="L512" s="18" t="str">
        <f t="shared" si="44"/>
        <v>Crédit et caution</v>
      </c>
      <c r="N512" t="s">
        <v>192</v>
      </c>
      <c r="O512" s="9" t="s">
        <v>427</v>
      </c>
      <c r="P512" s="138"/>
      <c r="Q512" s="138"/>
      <c r="R512" s="138"/>
      <c r="S512" s="138"/>
    </row>
    <row r="513" spans="10:19">
      <c r="J513" s="80" t="s">
        <v>1772</v>
      </c>
      <c r="K513" s="92" t="str">
        <f t="shared" si="43"/>
        <v>e1034</v>
      </c>
      <c r="L513" s="18" t="str">
        <f t="shared" si="44"/>
        <v>Assurance protection juridique</v>
      </c>
      <c r="N513" t="s">
        <v>192</v>
      </c>
      <c r="O513" s="9" t="s">
        <v>427</v>
      </c>
      <c r="P513" s="138"/>
      <c r="Q513" s="138"/>
      <c r="R513" s="138"/>
      <c r="S513" s="138"/>
    </row>
    <row r="514" spans="10:19">
      <c r="J514" s="80" t="s">
        <v>1773</v>
      </c>
      <c r="K514" s="92" t="str">
        <f t="shared" si="43"/>
        <v>e1035</v>
      </c>
      <c r="L514" s="18" t="str">
        <f t="shared" si="44"/>
        <v>Assistance</v>
      </c>
      <c r="N514" t="s">
        <v>192</v>
      </c>
      <c r="O514" s="9" t="s">
        <v>427</v>
      </c>
      <c r="P514" s="138"/>
      <c r="Q514" s="138"/>
      <c r="R514" s="138"/>
      <c r="S514" s="138"/>
    </row>
    <row r="515" spans="10:19">
      <c r="J515" s="80" t="s">
        <v>1774</v>
      </c>
      <c r="K515" s="92" t="str">
        <f t="shared" si="43"/>
        <v>e1036</v>
      </c>
      <c r="L515" s="18" t="str">
        <f t="shared" si="44"/>
        <v>Pertes pécuniaires diverses</v>
      </c>
      <c r="N515" t="s">
        <v>192</v>
      </c>
      <c r="O515" s="9" t="s">
        <v>427</v>
      </c>
      <c r="P515" s="138"/>
      <c r="Q515" s="138"/>
      <c r="R515" s="138"/>
      <c r="S515" s="138"/>
    </row>
    <row r="516" spans="10:19">
      <c r="J516" s="128" t="s">
        <v>1775</v>
      </c>
      <c r="K516" s="92" t="str">
        <f t="shared" si="43"/>
        <v>e1037</v>
      </c>
      <c r="L516" s="18" t="str">
        <f t="shared" si="44"/>
        <v>Engagements de réassurance non-vie proportionnels</v>
      </c>
      <c r="N516" t="s">
        <v>192</v>
      </c>
      <c r="O516" s="9" t="s">
        <v>427</v>
      </c>
      <c r="P516" s="138"/>
      <c r="Q516" s="138"/>
      <c r="R516" s="138"/>
      <c r="S516" s="138"/>
    </row>
    <row r="517" spans="10:19">
      <c r="J517" s="128" t="s">
        <v>1776</v>
      </c>
      <c r="K517" s="92" t="str">
        <f t="shared" si="43"/>
        <v>e1038</v>
      </c>
      <c r="L517" s="18" t="str">
        <f t="shared" si="44"/>
        <v>Engagements de réassurance non-vie non proportionnels</v>
      </c>
      <c r="M517" t="s">
        <v>190</v>
      </c>
      <c r="N517" t="s">
        <v>192</v>
      </c>
      <c r="O517" s="9" t="s">
        <v>427</v>
      </c>
      <c r="P517" s="138"/>
      <c r="Q517" s="138"/>
      <c r="R517" s="138"/>
      <c r="S517" s="138"/>
    </row>
    <row r="518" spans="10:19">
      <c r="J518" s="80" t="s">
        <v>1777</v>
      </c>
      <c r="K518" s="92" t="str">
        <f t="shared" si="43"/>
        <v>e1039</v>
      </c>
      <c r="L518" s="18" t="str">
        <f t="shared" si="44"/>
        <v>Réassurance santé non proportionnelle</v>
      </c>
      <c r="N518" t="s">
        <v>192</v>
      </c>
      <c r="O518" s="9" t="s">
        <v>427</v>
      </c>
      <c r="P518" s="138"/>
      <c r="Q518" s="138"/>
      <c r="R518" s="138"/>
      <c r="S518" s="138"/>
    </row>
    <row r="519" spans="10:19">
      <c r="J519" s="80" t="s">
        <v>1778</v>
      </c>
      <c r="K519" s="92" t="str">
        <f t="shared" si="43"/>
        <v>e1040</v>
      </c>
      <c r="L519" s="18" t="str">
        <f t="shared" si="44"/>
        <v>Réassurance responsabilité civile non proportionnelle</v>
      </c>
      <c r="N519" t="s">
        <v>192</v>
      </c>
      <c r="O519" s="9" t="s">
        <v>427</v>
      </c>
      <c r="P519" s="138"/>
      <c r="Q519" s="138"/>
      <c r="R519" s="138"/>
      <c r="S519" s="138"/>
    </row>
    <row r="520" spans="10:19">
      <c r="J520" s="128" t="s">
        <v>1779</v>
      </c>
      <c r="K520" s="92" t="str">
        <f t="shared" si="43"/>
        <v>e1041</v>
      </c>
      <c r="L520" s="18" t="str">
        <f t="shared" si="44"/>
        <v>Engagements d'assurance vie</v>
      </c>
      <c r="M520" t="s">
        <v>190</v>
      </c>
      <c r="N520" t="s">
        <v>192</v>
      </c>
      <c r="O520" s="9" t="s">
        <v>427</v>
      </c>
      <c r="P520" s="138"/>
      <c r="Q520" s="138"/>
      <c r="R520" s="138"/>
      <c r="S520" s="138"/>
    </row>
    <row r="521" spans="10:19">
      <c r="J521" s="80" t="s">
        <v>1780</v>
      </c>
      <c r="K521" s="92" t="str">
        <f t="shared" si="43"/>
        <v>e1042</v>
      </c>
      <c r="L521" s="18" t="str">
        <f t="shared" si="44"/>
        <v>Assurance santé</v>
      </c>
      <c r="N521" t="s">
        <v>192</v>
      </c>
      <c r="O521" s="9" t="s">
        <v>427</v>
      </c>
      <c r="P521" s="138"/>
      <c r="S521" s="138"/>
    </row>
    <row r="522" spans="10:19">
      <c r="J522" s="80" t="s">
        <v>1519</v>
      </c>
      <c r="K522" s="92" t="str">
        <f t="shared" si="43"/>
        <v>x53</v>
      </c>
      <c r="L522" s="18" t="str">
        <f t="shared" si="44"/>
        <v>Assurance avec participation aux bénéfices</v>
      </c>
      <c r="N522" t="s">
        <v>192</v>
      </c>
      <c r="O522" s="9" t="s">
        <v>243</v>
      </c>
      <c r="P522" s="138"/>
      <c r="Q522" s="142"/>
      <c r="R522" s="142"/>
      <c r="S522" s="141"/>
    </row>
    <row r="523" spans="10:19">
      <c r="J523" s="80" t="s">
        <v>1781</v>
      </c>
      <c r="K523" s="92" t="str">
        <f t="shared" si="43"/>
        <v>e1043</v>
      </c>
      <c r="L523" s="18" t="str">
        <f t="shared" si="44"/>
        <v>Assurance liée à des indices et à des unités de comptes</v>
      </c>
      <c r="N523" t="s">
        <v>192</v>
      </c>
      <c r="O523" s="9" t="s">
        <v>427</v>
      </c>
      <c r="P523" s="138"/>
      <c r="Q523" s="142"/>
      <c r="R523" s="142"/>
      <c r="S523" s="141"/>
    </row>
    <row r="524" spans="10:19">
      <c r="J524" s="80" t="s">
        <v>1916</v>
      </c>
      <c r="K524" s="92" t="str">
        <f t="shared" si="43"/>
        <v>e1044</v>
      </c>
      <c r="L524" s="18" t="str">
        <f t="shared" si="44"/>
        <v>Autre assurance vie</v>
      </c>
      <c r="N524" t="s">
        <v>192</v>
      </c>
      <c r="O524" s="9" t="s">
        <v>427</v>
      </c>
      <c r="P524" s="138"/>
      <c r="Q524" s="142"/>
      <c r="R524" s="142"/>
      <c r="S524" s="141"/>
    </row>
    <row r="525" spans="10:19">
      <c r="J525" s="129" t="s">
        <v>1917</v>
      </c>
      <c r="K525" s="92" t="str">
        <f t="shared" si="43"/>
        <v>e1045</v>
      </c>
      <c r="L525" s="18" t="str">
        <f t="shared" si="44"/>
        <v>Rentes issues de l'assurance non-vie autre liées à des engagements d'assurance santé</v>
      </c>
      <c r="N525" t="s">
        <v>192</v>
      </c>
      <c r="O525" s="9" t="s">
        <v>427</v>
      </c>
      <c r="P525" s="138"/>
      <c r="Q525" s="142"/>
      <c r="R525" s="142"/>
      <c r="S525" s="141"/>
    </row>
    <row r="526" spans="10:19">
      <c r="J526" s="11" t="s">
        <v>1524</v>
      </c>
      <c r="K526" s="92" t="str">
        <f t="shared" si="43"/>
        <v>x11</v>
      </c>
      <c r="L526" s="18" t="str">
        <f t="shared" si="44"/>
        <v>Rentes issues de l'assurance non-vie autre que santé</v>
      </c>
      <c r="N526" t="s">
        <v>192</v>
      </c>
      <c r="O526" s="9" t="s">
        <v>243</v>
      </c>
      <c r="P526" s="138"/>
      <c r="Q526" s="142"/>
      <c r="R526" s="142"/>
      <c r="S526" s="141"/>
    </row>
    <row r="527" spans="10:19">
      <c r="J527" s="128" t="s">
        <v>1782</v>
      </c>
      <c r="K527" s="92" t="str">
        <f t="shared" si="43"/>
        <v>e1046</v>
      </c>
      <c r="L527" s="18" t="str">
        <f t="shared" si="44"/>
        <v>Engagements de réassurance vie</v>
      </c>
      <c r="M527" t="s">
        <v>190</v>
      </c>
      <c r="N527" t="s">
        <v>192</v>
      </c>
      <c r="O527" s="9" t="s">
        <v>427</v>
      </c>
      <c r="P527" s="138"/>
      <c r="Q527" s="142"/>
      <c r="R527" s="142"/>
      <c r="S527" s="141"/>
    </row>
    <row r="528" spans="10:19">
      <c r="J528" s="80" t="s">
        <v>1918</v>
      </c>
      <c r="K528" s="92" t="str">
        <f t="shared" si="43"/>
        <v>e1047</v>
      </c>
      <c r="L528" s="18" t="str">
        <f t="shared" si="44"/>
        <v>Réassurance santé</v>
      </c>
      <c r="N528" t="s">
        <v>192</v>
      </c>
      <c r="O528" s="9" t="s">
        <v>427</v>
      </c>
      <c r="P528" s="138"/>
      <c r="Q528" s="142"/>
      <c r="R528" s="142"/>
      <c r="S528" s="141"/>
    </row>
    <row r="529" spans="10:19">
      <c r="J529" s="80" t="s">
        <v>1919</v>
      </c>
      <c r="K529" s="92" t="str">
        <f t="shared" si="43"/>
        <v>e1048</v>
      </c>
      <c r="L529" s="18" t="str">
        <f t="shared" si="44"/>
        <v>Réassurance vie</v>
      </c>
      <c r="N529" t="s">
        <v>192</v>
      </c>
      <c r="O529" s="9" t="s">
        <v>427</v>
      </c>
      <c r="P529" s="138"/>
      <c r="Q529" s="142"/>
      <c r="R529" s="142"/>
      <c r="S529" s="141"/>
    </row>
    <row r="530" spans="10:19">
      <c r="J530" s="43" t="s">
        <v>1854</v>
      </c>
      <c r="K530" s="1"/>
      <c r="L530" s="18"/>
      <c r="O530" s="9" t="s">
        <v>427</v>
      </c>
      <c r="P530" s="138"/>
      <c r="Q530" s="138" t="s">
        <v>1852</v>
      </c>
      <c r="R530" s="138" t="s">
        <v>1888</v>
      </c>
      <c r="S530" s="138"/>
    </row>
    <row r="531" spans="10:19">
      <c r="J531" s="10" t="s">
        <v>1855</v>
      </c>
      <c r="K531" s="92" t="str">
        <f>VLOOKUP(J531,$A$1:$I$311,2,FALSE)</f>
        <v>e1049</v>
      </c>
      <c r="L531" s="18" t="str">
        <f>J531</f>
        <v>Assurance Vie</v>
      </c>
      <c r="M531" s="6"/>
      <c r="N531" s="6"/>
      <c r="O531" s="6" t="s">
        <v>427</v>
      </c>
      <c r="P531" s="138"/>
      <c r="Q531" s="138"/>
      <c r="R531" s="138"/>
      <c r="S531" s="138"/>
    </row>
    <row r="532" spans="10:19">
      <c r="J532" s="10" t="s">
        <v>1856</v>
      </c>
      <c r="K532" s="92" t="str">
        <f>VLOOKUP(J532,$A$1:$I$311,2,FALSE)</f>
        <v>e1050</v>
      </c>
      <c r="L532" s="18" t="str">
        <f>J532</f>
        <v>Assurance Non Vie</v>
      </c>
      <c r="N532" s="6"/>
      <c r="O532" s="6" t="s">
        <v>427</v>
      </c>
      <c r="P532" s="138"/>
      <c r="Q532" s="138"/>
      <c r="R532" s="138"/>
      <c r="S532" s="138"/>
    </row>
    <row r="533" spans="10:19">
      <c r="J533" s="10" t="s">
        <v>1857</v>
      </c>
      <c r="K533" s="92" t="str">
        <f>VLOOKUP(J533,$A$1:$I$311,2,FALSE)</f>
        <v>e1051</v>
      </c>
      <c r="L533" s="18" t="str">
        <f>J533</f>
        <v>Assurance Mixte</v>
      </c>
      <c r="N533" s="6"/>
      <c r="O533" s="6" t="s">
        <v>427</v>
      </c>
      <c r="P533" s="138"/>
      <c r="Q533" s="138"/>
      <c r="R533" s="138"/>
      <c r="S533" s="138"/>
    </row>
    <row r="534" spans="10:19">
      <c r="J534" s="10" t="s">
        <v>1871</v>
      </c>
      <c r="K534" s="92" t="str">
        <f>VLOOKUP(J534,$A$1:$I$311,2,FALSE)</f>
        <v>e1052</v>
      </c>
      <c r="L534" s="18" t="str">
        <f>J534</f>
        <v>Réassurance</v>
      </c>
      <c r="N534" s="6"/>
      <c r="O534" s="6" t="s">
        <v>427</v>
      </c>
      <c r="P534" s="138"/>
      <c r="Q534" s="138"/>
      <c r="R534" s="138"/>
      <c r="S534" s="138"/>
    </row>
    <row r="535" spans="10:19">
      <c r="J535" s="126" t="s">
        <v>1862</v>
      </c>
      <c r="L535" s="18"/>
      <c r="O535" s="9" t="s">
        <v>427</v>
      </c>
      <c r="P535" s="138"/>
      <c r="Q535" s="142" t="s">
        <v>1861</v>
      </c>
      <c r="R535" s="138" t="s">
        <v>1889</v>
      </c>
      <c r="S535" s="138"/>
    </row>
    <row r="536" spans="10:19">
      <c r="J536" s="53" t="s">
        <v>244</v>
      </c>
      <c r="K536" s="1" t="str">
        <f>VLOOKUP(J536,$A$1:$I$311,2,FALSE)</f>
        <v>x0</v>
      </c>
      <c r="L536" s="18" t="str">
        <f>J536</f>
        <v>Total/NA</v>
      </c>
      <c r="M536" t="s">
        <v>190</v>
      </c>
      <c r="O536" t="s">
        <v>243</v>
      </c>
      <c r="P536" s="138"/>
      <c r="Q536" s="138"/>
      <c r="R536" s="138"/>
      <c r="S536" s="138"/>
    </row>
    <row r="537" spans="10:19">
      <c r="J537" s="47" t="s">
        <v>550</v>
      </c>
      <c r="K537" s="1" t="str">
        <f>VLOOKUP(J537,$A$1:$I$311,2,FALSE)</f>
        <v>e950</v>
      </c>
      <c r="L537" s="18" t="str">
        <f>J537</f>
        <v>Établissement principal</v>
      </c>
      <c r="N537" t="s">
        <v>192</v>
      </c>
      <c r="O537" s="9" t="s">
        <v>427</v>
      </c>
      <c r="P537" s="138"/>
      <c r="Q537" s="138"/>
      <c r="R537" s="138"/>
      <c r="S537" s="138"/>
    </row>
    <row r="538" spans="10:19">
      <c r="J538" s="47" t="s">
        <v>327</v>
      </c>
      <c r="K538" s="1" t="str">
        <f>VLOOKUP(J538,$A$1:$I$311,2,FALSE)</f>
        <v>e967</v>
      </c>
      <c r="L538" s="18" t="str">
        <f>J538</f>
        <v>Libre prestation de service</v>
      </c>
      <c r="N538" t="s">
        <v>192</v>
      </c>
      <c r="O538" s="9" t="s">
        <v>427</v>
      </c>
      <c r="P538" s="138"/>
      <c r="Q538" s="138"/>
      <c r="R538" s="138"/>
      <c r="S538" s="138"/>
    </row>
    <row r="539" spans="10:19">
      <c r="J539" s="43" t="s">
        <v>2036</v>
      </c>
      <c r="K539" s="92"/>
      <c r="L539" s="18"/>
      <c r="M539" s="141"/>
      <c r="N539" s="141"/>
      <c r="O539" s="141" t="s">
        <v>427</v>
      </c>
      <c r="P539" s="138"/>
      <c r="Q539" s="138" t="s">
        <v>1963</v>
      </c>
      <c r="R539" s="138" t="s">
        <v>2778</v>
      </c>
      <c r="S539" s="138"/>
    </row>
    <row r="540" spans="10:19">
      <c r="J540" s="53" t="s">
        <v>244</v>
      </c>
      <c r="K540" s="92" t="str">
        <f t="shared" ref="K540:K571" si="45">VLOOKUP(J540,$A$1:$I$311,2,FALSE)</f>
        <v>x0</v>
      </c>
      <c r="L540" s="18" t="str">
        <f t="shared" ref="L540:L571" si="46">J540</f>
        <v>Total/NA</v>
      </c>
      <c r="M540" s="141" t="s">
        <v>190</v>
      </c>
      <c r="N540" s="141"/>
      <c r="O540" s="138" t="s">
        <v>243</v>
      </c>
      <c r="P540" s="138"/>
    </row>
    <row r="541" spans="10:19">
      <c r="J541" s="47" t="s">
        <v>2037</v>
      </c>
      <c r="K541" s="92" t="str">
        <f t="shared" si="45"/>
        <v>e1053</v>
      </c>
      <c r="L541" s="18" t="str">
        <f t="shared" si="46"/>
        <v>Garanties dans le champ des risques sociaux</v>
      </c>
      <c r="M541" s="141" t="s">
        <v>190</v>
      </c>
      <c r="N541" s="141" t="s">
        <v>192</v>
      </c>
      <c r="O541" s="141" t="s">
        <v>427</v>
      </c>
      <c r="P541" s="138"/>
      <c r="Q541" s="138"/>
      <c r="R541" s="138"/>
    </row>
    <row r="542" spans="10:19">
      <c r="J542" s="22" t="s">
        <v>2039</v>
      </c>
      <c r="K542" s="92" t="str">
        <f t="shared" si="45"/>
        <v>e1054</v>
      </c>
      <c r="L542" s="18" t="str">
        <f t="shared" si="46"/>
        <v>Garanties frais de soins individuelles et collectives [201-211]</v>
      </c>
      <c r="M542" s="141" t="s">
        <v>190</v>
      </c>
      <c r="N542" s="141" t="s">
        <v>192</v>
      </c>
      <c r="O542" s="141" t="s">
        <v>427</v>
      </c>
      <c r="P542" s="138"/>
      <c r="Q542" s="138"/>
      <c r="R542" s="138"/>
    </row>
    <row r="543" spans="10:19">
      <c r="J543" s="56" t="s">
        <v>316</v>
      </c>
      <c r="K543" s="92" t="str">
        <f t="shared" si="45"/>
        <v>e962</v>
      </c>
      <c r="L543" s="18" t="str">
        <f t="shared" si="46"/>
        <v>Garanties frais de soins [201]</v>
      </c>
      <c r="M543" s="141" t="s">
        <v>190</v>
      </c>
      <c r="N543" s="141" t="s">
        <v>192</v>
      </c>
      <c r="O543" s="141" t="s">
        <v>427</v>
      </c>
      <c r="P543" s="138"/>
      <c r="Q543" s="138"/>
      <c r="R543" s="138"/>
    </row>
    <row r="544" spans="10:19">
      <c r="J544" s="70" t="s">
        <v>2041</v>
      </c>
      <c r="K544" s="92" t="str">
        <f t="shared" si="45"/>
        <v>e1055</v>
      </c>
      <c r="L544" s="18" t="str">
        <f t="shared" si="46"/>
        <v>Garanties individuelles frais de soins - contrats responsables</v>
      </c>
      <c r="M544" s="141"/>
      <c r="N544" s="141" t="s">
        <v>192</v>
      </c>
      <c r="O544" s="141" t="s">
        <v>427</v>
      </c>
      <c r="P544" s="138"/>
      <c r="Q544" s="138"/>
      <c r="R544" s="138"/>
    </row>
    <row r="545" spans="10:18">
      <c r="J545" s="70" t="s">
        <v>2043</v>
      </c>
      <c r="K545" s="92" t="str">
        <f t="shared" si="45"/>
        <v>e1056</v>
      </c>
      <c r="L545" s="18" t="str">
        <f t="shared" si="46"/>
        <v>Garanties individuelles frais de soins - hors contrats responsables</v>
      </c>
      <c r="M545" s="141"/>
      <c r="N545" s="141" t="s">
        <v>192</v>
      </c>
      <c r="O545" s="141" t="s">
        <v>427</v>
      </c>
      <c r="P545" s="138"/>
      <c r="Q545" s="138"/>
      <c r="R545" s="138"/>
    </row>
    <row r="546" spans="10:18">
      <c r="J546" s="56" t="s">
        <v>320</v>
      </c>
      <c r="K546" s="92" t="str">
        <f t="shared" si="45"/>
        <v>e963</v>
      </c>
      <c r="L546" s="18" t="str">
        <f t="shared" si="46"/>
        <v>Garanties frais de soins [211]</v>
      </c>
      <c r="M546" s="141" t="s">
        <v>190</v>
      </c>
      <c r="N546" s="141" t="s">
        <v>192</v>
      </c>
      <c r="O546" s="141" t="s">
        <v>427</v>
      </c>
      <c r="P546" s="138"/>
      <c r="Q546" s="138"/>
      <c r="R546" s="138"/>
    </row>
    <row r="547" spans="10:18">
      <c r="J547" s="70" t="s">
        <v>2045</v>
      </c>
      <c r="K547" s="92" t="str">
        <f t="shared" si="45"/>
        <v>e1057</v>
      </c>
      <c r="L547" s="18" t="str">
        <f t="shared" si="46"/>
        <v>Garanties collectives frais de soins - contrats responsables</v>
      </c>
      <c r="M547" s="141"/>
      <c r="N547" s="141" t="s">
        <v>192</v>
      </c>
      <c r="O547" s="141" t="s">
        <v>427</v>
      </c>
      <c r="P547" s="138"/>
      <c r="Q547" s="138"/>
      <c r="R547" s="138"/>
    </row>
    <row r="548" spans="10:18">
      <c r="J548" s="70" t="s">
        <v>2047</v>
      </c>
      <c r="K548" s="92" t="str">
        <f t="shared" si="45"/>
        <v>e1058</v>
      </c>
      <c r="L548" s="18" t="str">
        <f t="shared" si="46"/>
        <v>Garanties collectives frais de soins - hors contrats responsables</v>
      </c>
      <c r="M548" s="141"/>
      <c r="N548" s="141" t="s">
        <v>192</v>
      </c>
      <c r="O548" s="141" t="s">
        <v>427</v>
      </c>
      <c r="P548" s="138"/>
      <c r="Q548" s="138"/>
      <c r="R548" s="138"/>
    </row>
    <row r="549" spans="10:18">
      <c r="J549" s="22" t="s">
        <v>2049</v>
      </c>
      <c r="K549" s="92" t="str">
        <f t="shared" si="45"/>
        <v>e1059</v>
      </c>
      <c r="L549" s="18" t="str">
        <f t="shared" si="46"/>
        <v>Garanties autres dommages corporels individuelles et collectives [202-212]</v>
      </c>
      <c r="M549" s="141"/>
      <c r="N549" s="141" t="s">
        <v>192</v>
      </c>
      <c r="O549" s="141" t="s">
        <v>427</v>
      </c>
      <c r="P549" s="138"/>
      <c r="Q549" s="138"/>
      <c r="R549" s="138"/>
    </row>
    <row r="550" spans="10:18">
      <c r="J550" s="56" t="s">
        <v>317</v>
      </c>
      <c r="K550" s="92" t="str">
        <f t="shared" si="45"/>
        <v>e916</v>
      </c>
      <c r="L550" s="18" t="str">
        <f t="shared" si="46"/>
        <v>Autres garanties [202]</v>
      </c>
      <c r="M550" s="141" t="s">
        <v>190</v>
      </c>
      <c r="N550" s="141" t="s">
        <v>192</v>
      </c>
      <c r="O550" s="141" t="s">
        <v>427</v>
      </c>
      <c r="P550" s="138"/>
      <c r="Q550" s="138"/>
      <c r="R550" s="138"/>
    </row>
    <row r="551" spans="10:18">
      <c r="J551" s="70" t="s">
        <v>2051</v>
      </c>
      <c r="K551" s="92" t="str">
        <f t="shared" si="45"/>
        <v>e1060</v>
      </c>
      <c r="L551" s="18" t="str">
        <f t="shared" si="46"/>
        <v>Garanties individuelles incapacité de travail indemnités journalières</v>
      </c>
      <c r="M551" s="141" t="s">
        <v>190</v>
      </c>
      <c r="N551" s="141" t="s">
        <v>192</v>
      </c>
      <c r="O551" s="141" t="s">
        <v>427</v>
      </c>
      <c r="P551" s="138"/>
      <c r="Q551" s="138"/>
      <c r="R551" s="138"/>
    </row>
    <row r="552" spans="10:18">
      <c r="J552" s="71" t="s">
        <v>2053</v>
      </c>
      <c r="K552" s="92" t="str">
        <f t="shared" si="45"/>
        <v>e1061</v>
      </c>
      <c r="L552" s="18" t="str">
        <f t="shared" si="46"/>
        <v>Garanties individuelles incapacité de travail indemnités journalières - pour maladie</v>
      </c>
      <c r="M552" s="141"/>
      <c r="N552" s="141" t="s">
        <v>192</v>
      </c>
      <c r="O552" s="141" t="s">
        <v>427</v>
      </c>
      <c r="P552" s="138"/>
      <c r="Q552" s="138"/>
      <c r="R552" s="138"/>
    </row>
    <row r="553" spans="10:18">
      <c r="J553" s="71" t="s">
        <v>2055</v>
      </c>
      <c r="K553" s="92" t="str">
        <f t="shared" si="45"/>
        <v>e1062</v>
      </c>
      <c r="L553" s="18" t="str">
        <f t="shared" si="46"/>
        <v>Garanties individuelles incapacité de travail indemnités journalières - pour maternité</v>
      </c>
      <c r="M553" s="141"/>
      <c r="N553" s="141" t="s">
        <v>192</v>
      </c>
      <c r="O553" s="141" t="s">
        <v>427</v>
      </c>
      <c r="P553" s="138"/>
    </row>
    <row r="554" spans="10:18">
      <c r="J554" s="71" t="s">
        <v>2057</v>
      </c>
      <c r="K554" s="92" t="str">
        <f t="shared" si="45"/>
        <v>e1063</v>
      </c>
      <c r="L554" s="18" t="str">
        <f t="shared" si="46"/>
        <v>Garanties individuelles incapacité de travail indemnités journalières - pour accident du travail ou maladie professionnelle</v>
      </c>
      <c r="M554" s="141"/>
      <c r="N554" s="141" t="s">
        <v>192</v>
      </c>
      <c r="O554" s="141" t="s">
        <v>427</v>
      </c>
      <c r="P554" s="138"/>
    </row>
    <row r="555" spans="10:18">
      <c r="J555" s="70" t="s">
        <v>2351</v>
      </c>
      <c r="K555" s="92" t="str">
        <f t="shared" si="45"/>
        <v>e1064</v>
      </c>
      <c r="L555" s="18" t="str">
        <f t="shared" si="46"/>
        <v>Garanties individuelles invalidité</v>
      </c>
      <c r="M555" s="141" t="s">
        <v>190</v>
      </c>
      <c r="N555" s="141" t="s">
        <v>192</v>
      </c>
      <c r="O555" s="141" t="s">
        <v>427</v>
      </c>
      <c r="P555" s="138"/>
    </row>
    <row r="556" spans="10:18">
      <c r="J556" s="71" t="s">
        <v>2060</v>
      </c>
      <c r="K556" s="92" t="str">
        <f t="shared" si="45"/>
        <v>e1065</v>
      </c>
      <c r="L556" s="18" t="str">
        <f t="shared" si="46"/>
        <v>Garanties individuelles invalidité - avec versement d'une rente</v>
      </c>
      <c r="M556" s="141"/>
      <c r="N556" s="141" t="s">
        <v>192</v>
      </c>
      <c r="O556" s="141" t="s">
        <v>427</v>
      </c>
      <c r="P556" s="138"/>
    </row>
    <row r="557" spans="10:18">
      <c r="J557" s="71" t="s">
        <v>2062</v>
      </c>
      <c r="K557" s="92" t="str">
        <f t="shared" si="45"/>
        <v>e1066</v>
      </c>
      <c r="L557" s="18" t="str">
        <f t="shared" si="46"/>
        <v>Garanties individuelles invalidité - avec versement d'un capital</v>
      </c>
      <c r="M557" s="141"/>
      <c r="N557" s="141" t="s">
        <v>192</v>
      </c>
      <c r="O557" s="141" t="s">
        <v>427</v>
      </c>
      <c r="P557" s="138"/>
    </row>
    <row r="558" spans="10:18">
      <c r="J558" s="70" t="s">
        <v>2064</v>
      </c>
      <c r="K558" s="92" t="str">
        <f t="shared" si="45"/>
        <v>e1067</v>
      </c>
      <c r="L558" s="18" t="str">
        <f t="shared" si="46"/>
        <v>Garanties individuelles dépendance à titre principal</v>
      </c>
      <c r="M558" s="141" t="s">
        <v>190</v>
      </c>
      <c r="N558" s="141" t="s">
        <v>192</v>
      </c>
      <c r="O558" s="141" t="s">
        <v>427</v>
      </c>
      <c r="P558" s="138"/>
    </row>
    <row r="559" spans="10:18">
      <c r="J559" s="71" t="s">
        <v>2066</v>
      </c>
      <c r="K559" s="92" t="str">
        <f t="shared" si="45"/>
        <v>e1068</v>
      </c>
      <c r="L559" s="18" t="str">
        <f t="shared" si="46"/>
        <v>Garanties individuelles dépendance à titre principal - garanties annuelles sans maintien de couverture</v>
      </c>
      <c r="M559" s="141"/>
      <c r="N559" s="141" t="s">
        <v>192</v>
      </c>
      <c r="O559" s="141" t="s">
        <v>427</v>
      </c>
      <c r="P559" s="138"/>
    </row>
    <row r="560" spans="10:18">
      <c r="J560" s="71" t="s">
        <v>2068</v>
      </c>
      <c r="K560" s="92" t="str">
        <f t="shared" si="45"/>
        <v>e1069</v>
      </c>
      <c r="L560" s="18" t="str">
        <f t="shared" si="46"/>
        <v>Garanties individuelles dépendance à titre principal - garanties annuelles avec maintien de couverture</v>
      </c>
      <c r="M560" s="141"/>
      <c r="N560" s="141" t="s">
        <v>192</v>
      </c>
      <c r="O560" s="141" t="s">
        <v>427</v>
      </c>
      <c r="P560" s="138"/>
    </row>
    <row r="561" spans="10:20">
      <c r="J561" s="71" t="s">
        <v>2070</v>
      </c>
      <c r="K561" s="92" t="str">
        <f t="shared" si="45"/>
        <v>e1070</v>
      </c>
      <c r="L561" s="18" t="str">
        <f t="shared" si="46"/>
        <v>Garanties individuelles dépendance à titre principal - garanties viagères</v>
      </c>
      <c r="M561" s="141"/>
      <c r="N561" s="141" t="s">
        <v>192</v>
      </c>
      <c r="O561" s="141" t="s">
        <v>427</v>
      </c>
      <c r="P561" s="138"/>
    </row>
    <row r="562" spans="10:20">
      <c r="J562" s="70" t="s">
        <v>2072</v>
      </c>
      <c r="K562" s="92" t="str">
        <f t="shared" si="45"/>
        <v>e1071</v>
      </c>
      <c r="L562" s="18" t="str">
        <f t="shared" si="46"/>
        <v>Garanties individuelles dépendance à titre accessoire</v>
      </c>
      <c r="M562" s="141" t="s">
        <v>190</v>
      </c>
      <c r="N562" s="141" t="s">
        <v>192</v>
      </c>
      <c r="O562" s="141" t="s">
        <v>427</v>
      </c>
      <c r="P562" s="138"/>
    </row>
    <row r="563" spans="10:20">
      <c r="J563" s="71" t="s">
        <v>2074</v>
      </c>
      <c r="K563" s="92" t="str">
        <f t="shared" si="45"/>
        <v>e1072</v>
      </c>
      <c r="L563" s="18" t="str">
        <f t="shared" si="46"/>
        <v>Garanties individuelles dépendance à titre accessoire - garanties annuelles sans maintien de couverture</v>
      </c>
      <c r="M563" s="141"/>
      <c r="N563" s="141" t="s">
        <v>192</v>
      </c>
      <c r="O563" s="141" t="s">
        <v>427</v>
      </c>
      <c r="P563" s="138"/>
    </row>
    <row r="564" spans="10:20">
      <c r="J564" s="71" t="s">
        <v>2076</v>
      </c>
      <c r="K564" s="92" t="str">
        <f t="shared" si="45"/>
        <v>e1073</v>
      </c>
      <c r="L564" s="18" t="str">
        <f t="shared" si="46"/>
        <v>Garanties individuelles dépendance à titre accessoire - garanties annuelles avec maintien de couverture</v>
      </c>
      <c r="M564" s="141"/>
      <c r="N564" s="141" t="s">
        <v>192</v>
      </c>
      <c r="O564" s="141" t="s">
        <v>427</v>
      </c>
      <c r="P564" s="138"/>
    </row>
    <row r="565" spans="10:20">
      <c r="J565" s="71" t="s">
        <v>2078</v>
      </c>
      <c r="K565" s="92" t="str">
        <f t="shared" si="45"/>
        <v>e1074</v>
      </c>
      <c r="L565" s="18" t="str">
        <f t="shared" si="46"/>
        <v>Garanties individuelles dépendance à titre accessoire - garanties viagères</v>
      </c>
      <c r="M565" s="141"/>
      <c r="N565" s="141" t="s">
        <v>192</v>
      </c>
      <c r="O565" s="141" t="s">
        <v>427</v>
      </c>
      <c r="P565" s="142"/>
      <c r="Q565" s="141"/>
    </row>
    <row r="566" spans="10:20">
      <c r="J566" s="70" t="s">
        <v>2080</v>
      </c>
      <c r="K566" s="92" t="str">
        <f t="shared" si="45"/>
        <v>e1075</v>
      </c>
      <c r="L566" s="18" t="str">
        <f t="shared" si="46"/>
        <v>Autres garanties individuelles d'autres dommages corporels</v>
      </c>
      <c r="M566" s="141"/>
      <c r="N566" s="141" t="s">
        <v>192</v>
      </c>
      <c r="O566" s="141" t="s">
        <v>427</v>
      </c>
      <c r="P566" s="142"/>
      <c r="Q566" s="141"/>
    </row>
    <row r="567" spans="10:20">
      <c r="J567" s="56" t="s">
        <v>321</v>
      </c>
      <c r="K567" s="92" t="str">
        <f t="shared" si="45"/>
        <v>e915</v>
      </c>
      <c r="L567" s="18" t="str">
        <f t="shared" si="46"/>
        <v>Autres garanties (dont incap. Inval) [212]</v>
      </c>
      <c r="M567" s="141" t="s">
        <v>190</v>
      </c>
      <c r="N567" s="141" t="s">
        <v>192</v>
      </c>
      <c r="O567" s="141" t="s">
        <v>427</v>
      </c>
      <c r="P567" s="142"/>
      <c r="Q567" s="141"/>
    </row>
    <row r="568" spans="10:20">
      <c r="J568" s="22" t="s">
        <v>2082</v>
      </c>
      <c r="K568" s="92" t="str">
        <f t="shared" si="45"/>
        <v>e1076</v>
      </c>
      <c r="L568" s="18" t="str">
        <f t="shared" si="46"/>
        <v>Garanties collectives incapacité de travail indemnités journalières</v>
      </c>
      <c r="M568" s="141" t="s">
        <v>190</v>
      </c>
      <c r="N568" s="141" t="s">
        <v>192</v>
      </c>
      <c r="O568" s="141" t="s">
        <v>427</v>
      </c>
      <c r="P568" s="142"/>
      <c r="Q568" s="141"/>
      <c r="T568" s="138"/>
    </row>
    <row r="569" spans="10:20">
      <c r="J569" s="56" t="s">
        <v>2084</v>
      </c>
      <c r="K569" s="92" t="str">
        <f t="shared" si="45"/>
        <v>e1077</v>
      </c>
      <c r="L569" s="18" t="str">
        <f t="shared" si="46"/>
        <v>Garanties collectives incapacité de travail indemnités journalières - pour maladie</v>
      </c>
      <c r="M569" s="141"/>
      <c r="N569" s="141" t="s">
        <v>192</v>
      </c>
      <c r="O569" s="141" t="s">
        <v>427</v>
      </c>
      <c r="P569" s="142"/>
      <c r="Q569" s="141"/>
      <c r="T569" s="138"/>
    </row>
    <row r="570" spans="10:20">
      <c r="J570" s="56" t="s">
        <v>2086</v>
      </c>
      <c r="K570" s="92" t="str">
        <f t="shared" si="45"/>
        <v>e1078</v>
      </c>
      <c r="L570" s="18" t="str">
        <f t="shared" si="46"/>
        <v>Garanties collectives incapacité de travail indemnités journalières - pour maternité</v>
      </c>
      <c r="M570" s="141"/>
      <c r="N570" s="141" t="s">
        <v>192</v>
      </c>
      <c r="O570" s="141" t="s">
        <v>427</v>
      </c>
      <c r="P570" s="142"/>
      <c r="Q570" s="141"/>
      <c r="T570" s="138"/>
    </row>
    <row r="571" spans="10:20">
      <c r="J571" s="56" t="s">
        <v>2088</v>
      </c>
      <c r="K571" s="92" t="str">
        <f t="shared" si="45"/>
        <v>e1079</v>
      </c>
      <c r="L571" s="18" t="str">
        <f t="shared" si="46"/>
        <v>Garanties collectives incapacité de travail indemnités journalières - pour accident du travail ou maladie professionnelle</v>
      </c>
      <c r="M571" s="141"/>
      <c r="N571" s="141" t="s">
        <v>192</v>
      </c>
      <c r="O571" s="141" t="s">
        <v>427</v>
      </c>
      <c r="P571" s="142"/>
      <c r="Q571" s="141"/>
      <c r="T571" s="138"/>
    </row>
    <row r="572" spans="10:20">
      <c r="J572" s="22" t="s">
        <v>2090</v>
      </c>
      <c r="K572" s="92" t="str">
        <f t="shared" ref="K572:K603" si="47">VLOOKUP(J572,$A$1:$I$311,2,FALSE)</f>
        <v>e1080</v>
      </c>
      <c r="L572" s="18" t="str">
        <f t="shared" ref="L572:L603" si="48">J572</f>
        <v>Garanties collectives invalidité</v>
      </c>
      <c r="M572" s="141" t="s">
        <v>190</v>
      </c>
      <c r="N572" s="141" t="s">
        <v>192</v>
      </c>
      <c r="O572" s="141" t="s">
        <v>427</v>
      </c>
      <c r="P572" s="142"/>
      <c r="Q572" s="141"/>
      <c r="T572" s="138"/>
    </row>
    <row r="573" spans="10:20">
      <c r="J573" s="56" t="s">
        <v>2092</v>
      </c>
      <c r="K573" s="92" t="str">
        <f t="shared" si="47"/>
        <v>e1081</v>
      </c>
      <c r="L573" s="18" t="str">
        <f t="shared" si="48"/>
        <v>Garanties collectives invalidité - avec versement d'une rente</v>
      </c>
      <c r="M573" s="141"/>
      <c r="N573" s="141" t="s">
        <v>192</v>
      </c>
      <c r="O573" s="141" t="s">
        <v>427</v>
      </c>
      <c r="P573" s="142"/>
      <c r="Q573" s="141"/>
      <c r="T573" s="138"/>
    </row>
    <row r="574" spans="10:20">
      <c r="J574" s="56" t="s">
        <v>2094</v>
      </c>
      <c r="K574" s="92" t="str">
        <f t="shared" si="47"/>
        <v>e1082</v>
      </c>
      <c r="L574" s="18" t="str">
        <f t="shared" si="48"/>
        <v>Garanties collectives invalidité - avec versement d'un capital</v>
      </c>
      <c r="M574" s="141"/>
      <c r="N574" s="141" t="s">
        <v>192</v>
      </c>
      <c r="O574" s="141" t="s">
        <v>427</v>
      </c>
      <c r="P574" s="142"/>
      <c r="Q574" s="141"/>
      <c r="T574" s="138"/>
    </row>
    <row r="575" spans="10:20">
      <c r="J575" s="22" t="s">
        <v>2096</v>
      </c>
      <c r="K575" s="92" t="str">
        <f t="shared" si="47"/>
        <v>e1083</v>
      </c>
      <c r="L575" s="18" t="str">
        <f t="shared" si="48"/>
        <v>Garanties collectives dépendance à titre principal</v>
      </c>
      <c r="M575" s="141" t="s">
        <v>190</v>
      </c>
      <c r="N575" s="141" t="s">
        <v>192</v>
      </c>
      <c r="O575" s="141" t="s">
        <v>427</v>
      </c>
      <c r="P575" s="141"/>
      <c r="Q575" s="141"/>
      <c r="T575" s="138"/>
    </row>
    <row r="576" spans="10:20">
      <c r="J576" s="56" t="s">
        <v>2098</v>
      </c>
      <c r="K576" s="92" t="str">
        <f t="shared" si="47"/>
        <v>e1084</v>
      </c>
      <c r="L576" s="18" t="str">
        <f t="shared" si="48"/>
        <v>Garanties collectives dépendance à titre principal - garanties annuelles sans maintien de couverture</v>
      </c>
      <c r="M576" s="141"/>
      <c r="N576" s="141" t="s">
        <v>192</v>
      </c>
      <c r="O576" s="141" t="s">
        <v>427</v>
      </c>
      <c r="P576" s="141"/>
      <c r="Q576" s="141"/>
      <c r="T576" s="138"/>
    </row>
    <row r="577" spans="10:20">
      <c r="J577" s="56" t="s">
        <v>2100</v>
      </c>
      <c r="K577" s="92" t="str">
        <f t="shared" si="47"/>
        <v>e1085</v>
      </c>
      <c r="L577" s="18" t="str">
        <f t="shared" si="48"/>
        <v>Garanties collectives dépendance à titre principal - garanties annuelles avec maintien de couverture</v>
      </c>
      <c r="M577" s="141"/>
      <c r="N577" s="141" t="s">
        <v>192</v>
      </c>
      <c r="O577" s="141" t="s">
        <v>427</v>
      </c>
      <c r="P577" s="138"/>
      <c r="T577" s="138"/>
    </row>
    <row r="578" spans="10:20">
      <c r="J578" s="56" t="s">
        <v>2102</v>
      </c>
      <c r="K578" s="92" t="str">
        <f t="shared" si="47"/>
        <v>e1086</v>
      </c>
      <c r="L578" s="18" t="str">
        <f t="shared" si="48"/>
        <v>Garanties collectives dépendance à titre principal - garanties viagères</v>
      </c>
      <c r="M578" s="141"/>
      <c r="N578" s="141" t="s">
        <v>192</v>
      </c>
      <c r="O578" s="141" t="s">
        <v>427</v>
      </c>
      <c r="P578" s="138"/>
      <c r="T578" s="138"/>
    </row>
    <row r="579" spans="10:20">
      <c r="J579" s="22" t="s">
        <v>2104</v>
      </c>
      <c r="K579" s="92" t="str">
        <f t="shared" si="47"/>
        <v>e1087</v>
      </c>
      <c r="L579" s="18" t="str">
        <f t="shared" si="48"/>
        <v>Garanties collectives dépendance à titre accessoire</v>
      </c>
      <c r="M579" s="141" t="s">
        <v>190</v>
      </c>
      <c r="N579" s="141" t="s">
        <v>192</v>
      </c>
      <c r="O579" s="141" t="s">
        <v>427</v>
      </c>
      <c r="P579" s="138"/>
      <c r="T579" s="138"/>
    </row>
    <row r="580" spans="10:20">
      <c r="J580" s="56" t="s">
        <v>2106</v>
      </c>
      <c r="K580" s="92" t="str">
        <f t="shared" si="47"/>
        <v>e1088</v>
      </c>
      <c r="L580" s="18" t="str">
        <f t="shared" si="48"/>
        <v>Garanties collectives dépendance à titre accessoire - garanties annuelles sans maintien de couverture</v>
      </c>
      <c r="M580" s="141"/>
      <c r="N580" s="141" t="s">
        <v>192</v>
      </c>
      <c r="O580" s="141" t="s">
        <v>427</v>
      </c>
      <c r="P580" s="138"/>
      <c r="T580" s="138"/>
    </row>
    <row r="581" spans="10:20">
      <c r="J581" s="56" t="s">
        <v>2108</v>
      </c>
      <c r="K581" s="92" t="str">
        <f t="shared" si="47"/>
        <v>e1089</v>
      </c>
      <c r="L581" s="18" t="str">
        <f t="shared" si="48"/>
        <v>Garanties collectives dépendance à titre accessoire - garanties annuelles avec maintien de couverture</v>
      </c>
      <c r="M581" s="141"/>
      <c r="N581" s="141" t="s">
        <v>192</v>
      </c>
      <c r="O581" s="141" t="s">
        <v>427</v>
      </c>
      <c r="P581" s="138"/>
      <c r="T581" s="138"/>
    </row>
    <row r="582" spans="10:20">
      <c r="J582" s="56" t="s">
        <v>2110</v>
      </c>
      <c r="K582" s="92" t="str">
        <f t="shared" si="47"/>
        <v>e1090</v>
      </c>
      <c r="L582" s="18" t="str">
        <f t="shared" si="48"/>
        <v>Garanties collectives dépendance à titre accessoire - garanties viagères</v>
      </c>
      <c r="M582" s="141"/>
      <c r="N582" s="141" t="s">
        <v>192</v>
      </c>
      <c r="O582" s="141" t="s">
        <v>427</v>
      </c>
      <c r="P582" s="138"/>
      <c r="T582" s="138"/>
    </row>
    <row r="583" spans="10:20">
      <c r="J583" s="22" t="s">
        <v>2112</v>
      </c>
      <c r="K583" s="92" t="str">
        <f t="shared" si="47"/>
        <v>e1091</v>
      </c>
      <c r="L583" s="18" t="str">
        <f t="shared" si="48"/>
        <v>Autres garanties collectives d'autres dommages corporels</v>
      </c>
      <c r="M583" s="141"/>
      <c r="N583" s="141" t="s">
        <v>192</v>
      </c>
      <c r="O583" s="141" t="s">
        <v>427</v>
      </c>
      <c r="P583" s="138"/>
      <c r="T583" s="138"/>
    </row>
    <row r="584" spans="10:20">
      <c r="J584" s="47" t="s">
        <v>2114</v>
      </c>
      <c r="K584" s="92" t="str">
        <f t="shared" si="47"/>
        <v>e1092</v>
      </c>
      <c r="L584" s="18" t="str">
        <f t="shared" si="48"/>
        <v>Garanties décès et invalidité avec perte totale et irréversible d'autonomie (PTIA) - individuelles et collectives</v>
      </c>
      <c r="M584" s="141" t="s">
        <v>190</v>
      </c>
      <c r="N584" s="141" t="s">
        <v>192</v>
      </c>
      <c r="O584" s="141" t="s">
        <v>427</v>
      </c>
      <c r="P584" s="138"/>
      <c r="T584" s="138"/>
    </row>
    <row r="585" spans="10:20">
      <c r="J585" s="22" t="s">
        <v>2116</v>
      </c>
      <c r="K585" s="92" t="str">
        <f t="shared" si="47"/>
        <v>e1093</v>
      </c>
      <c r="L585" s="18" t="str">
        <f t="shared" si="48"/>
        <v>Garanties individuelles décès et invalidité avec perte totale et irréversible d'autonomie (PTIA)</v>
      </c>
      <c r="M585" s="141" t="s">
        <v>190</v>
      </c>
      <c r="N585" s="141" t="s">
        <v>192</v>
      </c>
      <c r="O585" s="141" t="s">
        <v>427</v>
      </c>
      <c r="P585" s="138"/>
      <c r="T585" s="138"/>
    </row>
    <row r="586" spans="10:20">
      <c r="J586" s="56" t="s">
        <v>2118</v>
      </c>
      <c r="K586" s="92" t="str">
        <f t="shared" si="47"/>
        <v>e1094</v>
      </c>
      <c r="L586" s="18" t="str">
        <f t="shared" si="48"/>
        <v>Garanties individuelles temporaires décès et invalidité avec perte totale et irréversible d'autonomie (PTIA)</v>
      </c>
      <c r="M586" s="141" t="s">
        <v>190</v>
      </c>
      <c r="N586" s="141" t="s">
        <v>192</v>
      </c>
      <c r="O586" s="141" t="s">
        <v>427</v>
      </c>
      <c r="P586" s="138"/>
      <c r="T586" s="138"/>
    </row>
    <row r="587" spans="10:20">
      <c r="J587" s="70" t="s">
        <v>2120</v>
      </c>
      <c r="K587" s="92" t="str">
        <f t="shared" si="47"/>
        <v>e1095</v>
      </c>
      <c r="L587" s="18" t="str">
        <f t="shared" si="48"/>
        <v>Garanties individuelles temporaires décès et invalidité PTIA - avec versement d'un capital</v>
      </c>
      <c r="M587" s="141"/>
      <c r="N587" s="141" t="s">
        <v>192</v>
      </c>
      <c r="O587" s="141" t="s">
        <v>427</v>
      </c>
      <c r="P587" s="138"/>
      <c r="T587" s="138"/>
    </row>
    <row r="588" spans="10:20">
      <c r="J588" s="70" t="s">
        <v>2122</v>
      </c>
      <c r="K588" s="92" t="str">
        <f t="shared" si="47"/>
        <v>e1096</v>
      </c>
      <c r="L588" s="18" t="str">
        <f t="shared" si="48"/>
        <v>Garanties individuelles temporaires décès et invalidité PTIA - avec versement d'une rente d'invalidité</v>
      </c>
      <c r="M588" s="141"/>
      <c r="N588" s="141" t="s">
        <v>192</v>
      </c>
      <c r="O588" s="141" t="s">
        <v>427</v>
      </c>
      <c r="P588" s="138"/>
      <c r="T588" s="138"/>
    </row>
    <row r="589" spans="10:20">
      <c r="J589" s="70" t="s">
        <v>2124</v>
      </c>
      <c r="K589" s="92" t="str">
        <f t="shared" si="47"/>
        <v>e1097</v>
      </c>
      <c r="L589" s="18" t="str">
        <f t="shared" si="48"/>
        <v>Garanties individuelles temporaires décès et invalidité PTIA - avec versement d'une rente de conjoint survivant</v>
      </c>
      <c r="M589" s="141"/>
      <c r="N589" s="141" t="s">
        <v>192</v>
      </c>
      <c r="O589" s="141" t="s">
        <v>427</v>
      </c>
      <c r="P589" s="138"/>
      <c r="T589" s="138"/>
    </row>
    <row r="590" spans="10:20">
      <c r="J590" s="70" t="s">
        <v>2126</v>
      </c>
      <c r="K590" s="92" t="str">
        <f t="shared" si="47"/>
        <v>e1098</v>
      </c>
      <c r="L590" s="18" t="str">
        <f t="shared" si="48"/>
        <v>Garanties individuelles temporaires décès et invalidité PTIA - avec versement d'une rente d'éducation ou d'orphelin</v>
      </c>
      <c r="M590" s="141"/>
      <c r="N590" s="141" t="s">
        <v>192</v>
      </c>
      <c r="O590" s="141" t="s">
        <v>427</v>
      </c>
      <c r="P590" s="138"/>
      <c r="Q590" s="138"/>
      <c r="R590" s="138"/>
      <c r="S590" s="138"/>
      <c r="T590" s="138"/>
    </row>
    <row r="591" spans="10:20">
      <c r="J591" s="56" t="s">
        <v>2128</v>
      </c>
      <c r="K591" s="92" t="str">
        <f t="shared" si="47"/>
        <v>e1099</v>
      </c>
      <c r="L591" s="18" t="str">
        <f t="shared" si="48"/>
        <v>Garanties individuelles vie entière décès et invalidité avec perte totale et irréversible d'autonomie (PTIA)</v>
      </c>
      <c r="M591" s="141" t="s">
        <v>190</v>
      </c>
      <c r="N591" s="141" t="s">
        <v>192</v>
      </c>
      <c r="O591" s="141" t="s">
        <v>427</v>
      </c>
      <c r="P591" s="138"/>
      <c r="Q591" s="138"/>
      <c r="R591" s="138"/>
      <c r="S591" s="138"/>
      <c r="T591" s="138"/>
    </row>
    <row r="592" spans="10:20">
      <c r="J592" s="70" t="s">
        <v>2130</v>
      </c>
      <c r="K592" s="92" t="str">
        <f t="shared" si="47"/>
        <v>e1200</v>
      </c>
      <c r="L592" s="18" t="str">
        <f t="shared" si="48"/>
        <v>Garanties individuelles vie entière décès et invalidité PTIA - avec versement d'un capital</v>
      </c>
      <c r="M592" s="141"/>
      <c r="N592" s="141" t="s">
        <v>192</v>
      </c>
      <c r="O592" s="141" t="s">
        <v>427</v>
      </c>
      <c r="P592" s="138"/>
      <c r="Q592" s="138"/>
      <c r="R592" s="138"/>
      <c r="S592" s="138"/>
      <c r="T592" s="138"/>
    </row>
    <row r="593" spans="10:20">
      <c r="J593" s="70" t="s">
        <v>2131</v>
      </c>
      <c r="K593" s="92" t="str">
        <f t="shared" si="47"/>
        <v>e1201</v>
      </c>
      <c r="L593" s="18" t="str">
        <f t="shared" si="48"/>
        <v>Garanties individuelles vie entière décès et invalidité PTIA - avec versement d'une rente d'invalidité</v>
      </c>
      <c r="M593" s="141"/>
      <c r="N593" s="141" t="s">
        <v>192</v>
      </c>
      <c r="O593" s="141" t="s">
        <v>427</v>
      </c>
      <c r="P593" s="138"/>
      <c r="Q593" s="138"/>
      <c r="R593" s="138"/>
      <c r="S593" s="138"/>
      <c r="T593" s="138"/>
    </row>
    <row r="594" spans="10:20">
      <c r="J594" s="70" t="s">
        <v>2132</v>
      </c>
      <c r="K594" s="92" t="str">
        <f t="shared" si="47"/>
        <v>e1202</v>
      </c>
      <c r="L594" s="18" t="str">
        <f t="shared" si="48"/>
        <v>Garanties individuelles vie entière décès et invalidité PTIA - avec versement d'une rente de conjoint survivant</v>
      </c>
      <c r="M594" s="141"/>
      <c r="N594" s="141" t="s">
        <v>192</v>
      </c>
      <c r="O594" s="141" t="s">
        <v>427</v>
      </c>
      <c r="P594" s="138"/>
      <c r="Q594" s="138"/>
      <c r="R594" s="138"/>
      <c r="S594" s="138"/>
      <c r="T594" s="138"/>
    </row>
    <row r="595" spans="10:20">
      <c r="J595" s="70" t="s">
        <v>2133</v>
      </c>
      <c r="K595" s="92" t="str">
        <f t="shared" si="47"/>
        <v>e1203</v>
      </c>
      <c r="L595" s="18" t="str">
        <f t="shared" si="48"/>
        <v>Garanties individuelles vie entière décès et invalidité PTIA - avec versement d'une rente d'éducation ou d'orphelin</v>
      </c>
      <c r="M595" s="141"/>
      <c r="N595" s="141" t="s">
        <v>192</v>
      </c>
      <c r="O595" s="141" t="s">
        <v>427</v>
      </c>
      <c r="P595" s="138"/>
      <c r="Q595" s="138"/>
      <c r="R595" s="138"/>
      <c r="S595" s="138"/>
      <c r="T595" s="138"/>
    </row>
    <row r="596" spans="10:20">
      <c r="J596" s="56" t="s">
        <v>2134</v>
      </c>
      <c r="K596" s="92" t="str">
        <f t="shared" si="47"/>
        <v>e1204</v>
      </c>
      <c r="L596" s="18" t="str">
        <f t="shared" si="48"/>
        <v>Autres garanties individuelles décès</v>
      </c>
      <c r="M596" s="141"/>
      <c r="N596" s="141" t="s">
        <v>192</v>
      </c>
      <c r="O596" s="141" t="s">
        <v>427</v>
      </c>
      <c r="P596" s="138"/>
      <c r="Q596" s="138"/>
      <c r="R596" s="138"/>
      <c r="S596" s="138"/>
      <c r="T596" s="138"/>
    </row>
    <row r="597" spans="10:20">
      <c r="J597" s="22" t="s">
        <v>2135</v>
      </c>
      <c r="K597" s="92" t="str">
        <f t="shared" si="47"/>
        <v>e1205</v>
      </c>
      <c r="L597" s="18" t="str">
        <f t="shared" si="48"/>
        <v>Garanties collectives décès et invalidité avec perte totale et irréversible d'autonomie (PTIA)</v>
      </c>
      <c r="M597" s="141" t="s">
        <v>190</v>
      </c>
      <c r="N597" s="141" t="s">
        <v>192</v>
      </c>
      <c r="O597" s="141" t="s">
        <v>427</v>
      </c>
      <c r="Q597" s="138"/>
      <c r="R597" s="138"/>
      <c r="S597" s="138"/>
      <c r="T597" s="138"/>
    </row>
    <row r="598" spans="10:20">
      <c r="J598" s="56" t="s">
        <v>2136</v>
      </c>
      <c r="K598" s="92" t="str">
        <f t="shared" si="47"/>
        <v>e1206</v>
      </c>
      <c r="L598" s="18" t="str">
        <f t="shared" si="48"/>
        <v>Garanties collectives temporaires décès et invalidité avec perte totale et irréversible d'autonomie (PTIA)</v>
      </c>
      <c r="M598" s="141" t="s">
        <v>190</v>
      </c>
      <c r="N598" s="141" t="s">
        <v>192</v>
      </c>
      <c r="O598" s="141" t="s">
        <v>427</v>
      </c>
      <c r="Q598" s="138"/>
      <c r="R598" s="138"/>
      <c r="S598" s="138"/>
      <c r="T598" s="138"/>
    </row>
    <row r="599" spans="10:20">
      <c r="J599" s="70" t="s">
        <v>2137</v>
      </c>
      <c r="K599" s="92" t="str">
        <f t="shared" si="47"/>
        <v>e1207</v>
      </c>
      <c r="L599" s="18" t="str">
        <f t="shared" si="48"/>
        <v>Garanties collectives temporaires décès et invalidité PTIA - avec versement d'un capital</v>
      </c>
      <c r="M599" s="141"/>
      <c r="N599" s="141" t="s">
        <v>192</v>
      </c>
      <c r="O599" s="141" t="s">
        <v>427</v>
      </c>
      <c r="Q599" s="138"/>
      <c r="R599" s="138"/>
      <c r="S599" s="138"/>
      <c r="T599" s="138"/>
    </row>
    <row r="600" spans="10:20">
      <c r="J600" s="70" t="s">
        <v>2138</v>
      </c>
      <c r="K600" s="92" t="str">
        <f t="shared" si="47"/>
        <v>e1208</v>
      </c>
      <c r="L600" s="18" t="str">
        <f t="shared" si="48"/>
        <v>Garanties collectives temporaires décès et invalidité PTIA - avec versement d'une rente d'invalidité</v>
      </c>
      <c r="M600" s="141"/>
      <c r="N600" s="141" t="s">
        <v>192</v>
      </c>
      <c r="O600" s="141" t="s">
        <v>427</v>
      </c>
      <c r="Q600" s="138"/>
      <c r="R600" s="138"/>
      <c r="S600" s="138"/>
      <c r="T600" s="138"/>
    </row>
    <row r="601" spans="10:20">
      <c r="J601" s="70" t="s">
        <v>2139</v>
      </c>
      <c r="K601" s="92" t="str">
        <f t="shared" si="47"/>
        <v>e1209</v>
      </c>
      <c r="L601" s="18" t="str">
        <f t="shared" si="48"/>
        <v>Garanties collectives temporaires décès et invalidité PTIA - avec versement d'une rente de conjoint survivant</v>
      </c>
      <c r="M601" s="141"/>
      <c r="N601" s="141" t="s">
        <v>192</v>
      </c>
      <c r="O601" s="141" t="s">
        <v>427</v>
      </c>
      <c r="Q601" s="138"/>
      <c r="R601" s="138"/>
      <c r="S601" s="138"/>
      <c r="T601" s="138"/>
    </row>
    <row r="602" spans="10:20">
      <c r="J602" s="70" t="s">
        <v>2140</v>
      </c>
      <c r="K602" s="92" t="str">
        <f t="shared" si="47"/>
        <v>e1210</v>
      </c>
      <c r="L602" s="18" t="str">
        <f t="shared" si="48"/>
        <v>Garanties collectives temporaires décès et invalidité PTIA - avec versement d'une rente d'éducation ou d'orphelin</v>
      </c>
      <c r="M602" s="141"/>
      <c r="N602" s="141" t="s">
        <v>192</v>
      </c>
      <c r="O602" s="141" t="s">
        <v>427</v>
      </c>
      <c r="Q602" s="138"/>
      <c r="R602" s="138"/>
      <c r="S602" s="138"/>
      <c r="T602" s="138"/>
    </row>
    <row r="603" spans="10:20">
      <c r="J603" s="56" t="s">
        <v>2141</v>
      </c>
      <c r="K603" s="92" t="str">
        <f t="shared" si="47"/>
        <v>e1211</v>
      </c>
      <c r="L603" s="18" t="str">
        <f t="shared" si="48"/>
        <v>Garanties collectives vie entière décès et invalidité avec perte totale et irréversible d'autonomie (PTIA)</v>
      </c>
      <c r="M603" s="141" t="s">
        <v>190</v>
      </c>
      <c r="N603" s="141" t="s">
        <v>192</v>
      </c>
      <c r="O603" s="141" t="s">
        <v>427</v>
      </c>
      <c r="Q603" s="138"/>
      <c r="R603" s="138"/>
      <c r="S603" s="138"/>
      <c r="T603" s="138"/>
    </row>
    <row r="604" spans="10:20">
      <c r="J604" s="70" t="s">
        <v>2142</v>
      </c>
      <c r="K604" s="92" t="str">
        <f t="shared" ref="K604:K635" si="49">VLOOKUP(J604,$A$1:$I$311,2,FALSE)</f>
        <v>e1212</v>
      </c>
      <c r="L604" s="18" t="str">
        <f t="shared" ref="L604:L635" si="50">J604</f>
        <v>Garanties collectives vie entière décès et invalidité PTIA - avec versement d'un capital</v>
      </c>
      <c r="M604" s="141"/>
      <c r="N604" s="141" t="s">
        <v>192</v>
      </c>
      <c r="O604" s="141" t="s">
        <v>427</v>
      </c>
      <c r="Q604" s="138"/>
      <c r="R604" s="138"/>
      <c r="S604" s="138"/>
      <c r="T604" s="138"/>
    </row>
    <row r="605" spans="10:20">
      <c r="J605" s="70" t="s">
        <v>2143</v>
      </c>
      <c r="K605" s="92" t="str">
        <f t="shared" si="49"/>
        <v>e1213</v>
      </c>
      <c r="L605" s="18" t="str">
        <f t="shared" si="50"/>
        <v>Garanties collectives vie entière décès et invalidité PTIA - avec versement d'une rente d'invalidité</v>
      </c>
      <c r="M605" s="141"/>
      <c r="N605" s="141" t="s">
        <v>192</v>
      </c>
      <c r="O605" s="141" t="s">
        <v>427</v>
      </c>
      <c r="Q605" s="138"/>
      <c r="R605" s="138"/>
      <c r="S605" s="138"/>
      <c r="T605" s="138"/>
    </row>
    <row r="606" spans="10:20">
      <c r="J606" s="70" t="s">
        <v>2144</v>
      </c>
      <c r="K606" s="92" t="str">
        <f t="shared" si="49"/>
        <v>e1214</v>
      </c>
      <c r="L606" s="18" t="str">
        <f t="shared" si="50"/>
        <v>Garanties collectives vie entière décès et invalidité PTIA - avec versement d'une rente de conjoint survivant</v>
      </c>
      <c r="M606" s="141"/>
      <c r="N606" s="141" t="s">
        <v>192</v>
      </c>
      <c r="O606" s="141" t="s">
        <v>427</v>
      </c>
      <c r="Q606" s="138"/>
      <c r="R606" s="138"/>
      <c r="S606" s="138"/>
      <c r="T606" s="138"/>
    </row>
    <row r="607" spans="10:20">
      <c r="J607" s="70" t="s">
        <v>2145</v>
      </c>
      <c r="K607" s="92" t="str">
        <f t="shared" si="49"/>
        <v>e1215</v>
      </c>
      <c r="L607" s="18" t="str">
        <f t="shared" si="50"/>
        <v>Garanties collectives vie entière décès et invalidité PTIA - avec versement d'une rente d'éducation ou d'orphelin</v>
      </c>
      <c r="M607" s="141"/>
      <c r="N607" s="141" t="s">
        <v>192</v>
      </c>
      <c r="O607" s="141" t="s">
        <v>427</v>
      </c>
      <c r="Q607" s="138"/>
      <c r="R607" s="138"/>
      <c r="S607" s="138"/>
      <c r="T607" s="138"/>
    </row>
    <row r="608" spans="10:20">
      <c r="J608" s="56" t="s">
        <v>2146</v>
      </c>
      <c r="K608" s="92" t="str">
        <f t="shared" si="49"/>
        <v>e1216</v>
      </c>
      <c r="L608" s="18" t="str">
        <f t="shared" si="50"/>
        <v>Autres garanties collectives décès</v>
      </c>
      <c r="M608" s="141"/>
      <c r="N608" s="141" t="s">
        <v>192</v>
      </c>
      <c r="O608" s="141" t="s">
        <v>427</v>
      </c>
      <c r="Q608" s="138"/>
      <c r="R608" s="138"/>
      <c r="S608" s="138"/>
      <c r="T608" s="138"/>
    </row>
    <row r="609" spans="10:20">
      <c r="J609" s="47" t="s">
        <v>2147</v>
      </c>
      <c r="K609" s="92" t="str">
        <f t="shared" si="49"/>
        <v>e1217</v>
      </c>
      <c r="L609" s="18" t="str">
        <f t="shared" si="50"/>
        <v>Garanties de retraite supplémentaire, indemnités de fin de carrière et préretraite - individuelles et collectives</v>
      </c>
      <c r="M609" s="141" t="s">
        <v>190</v>
      </c>
      <c r="N609" s="141" t="s">
        <v>192</v>
      </c>
      <c r="O609" s="141" t="s">
        <v>427</v>
      </c>
      <c r="Q609" s="138"/>
      <c r="R609" s="138"/>
      <c r="S609" s="138"/>
      <c r="T609" s="138"/>
    </row>
    <row r="610" spans="10:20">
      <c r="J610" s="22" t="s">
        <v>2148</v>
      </c>
      <c r="K610" s="92" t="str">
        <f t="shared" si="49"/>
        <v>e1218</v>
      </c>
      <c r="L610" s="18" t="str">
        <f t="shared" si="50"/>
        <v>Garanties individuelles de retraite supplémentaire, indemnités de fin de carrière et préretraite</v>
      </c>
      <c r="M610" s="141" t="s">
        <v>190</v>
      </c>
      <c r="N610" s="141" t="s">
        <v>192</v>
      </c>
      <c r="O610" s="141" t="s">
        <v>427</v>
      </c>
      <c r="Q610" s="138"/>
      <c r="R610" s="138"/>
      <c r="S610" s="138"/>
      <c r="T610" s="138"/>
    </row>
    <row r="611" spans="10:20">
      <c r="J611" s="56" t="s">
        <v>2149</v>
      </c>
      <c r="K611" s="92" t="str">
        <f t="shared" si="49"/>
        <v>e1219</v>
      </c>
      <c r="L611" s="18" t="str">
        <f t="shared" si="50"/>
        <v>Garanties individuelles de retraite supplémentaire - Plan épargne retraite populaire (PERP)</v>
      </c>
      <c r="M611" s="141"/>
      <c r="N611" s="141" t="s">
        <v>192</v>
      </c>
      <c r="O611" s="141" t="s">
        <v>427</v>
      </c>
      <c r="Q611" s="138"/>
      <c r="R611" s="138"/>
      <c r="S611" s="138"/>
      <c r="T611" s="138"/>
    </row>
    <row r="612" spans="10:20">
      <c r="J612" s="56" t="s">
        <v>2150</v>
      </c>
      <c r="K612" s="92" t="str">
        <f t="shared" si="49"/>
        <v>e1220</v>
      </c>
      <c r="L612" s="18" t="str">
        <f t="shared" si="50"/>
        <v>Garanties individuelles de retraite supplémentaire - Contrats detinés aux fonctionnaires et élus locaux (PREFON, COREM, CRH, FONPEL, CAREL…)</v>
      </c>
      <c r="M612" s="141"/>
      <c r="N612" s="141" t="s">
        <v>192</v>
      </c>
      <c r="O612" s="141" t="s">
        <v>427</v>
      </c>
      <c r="Q612" s="138"/>
      <c r="R612" s="138"/>
      <c r="S612" s="138"/>
      <c r="T612" s="138"/>
    </row>
    <row r="613" spans="10:20">
      <c r="J613" s="56" t="s">
        <v>2151</v>
      </c>
      <c r="K613" s="92" t="str">
        <f t="shared" si="49"/>
        <v>e1221</v>
      </c>
      <c r="L613" s="18" t="str">
        <f t="shared" si="50"/>
        <v>Garanties individuelles de retraite supplémentaire - Retraite mutualiste du combattant (RMC)</v>
      </c>
      <c r="M613" s="141"/>
      <c r="N613" s="141" t="s">
        <v>192</v>
      </c>
      <c r="O613" s="141" t="s">
        <v>427</v>
      </c>
      <c r="Q613" s="138"/>
      <c r="R613" s="138"/>
      <c r="S613" s="138"/>
      <c r="T613" s="138"/>
    </row>
    <row r="614" spans="10:20">
      <c r="J614" s="56" t="s">
        <v>2152</v>
      </c>
      <c r="K614" s="92" t="str">
        <f t="shared" si="49"/>
        <v>e1222</v>
      </c>
      <c r="L614" s="18" t="str">
        <f t="shared" si="50"/>
        <v>Garanties individuelles de retraite supplémentaire - Contrats Madelin et exploitants agricoles</v>
      </c>
      <c r="M614" s="141"/>
      <c r="N614" s="141" t="s">
        <v>192</v>
      </c>
      <c r="O614" s="141" t="s">
        <v>427</v>
      </c>
      <c r="Q614" s="138"/>
      <c r="R614" s="138"/>
      <c r="S614" s="138"/>
      <c r="T614" s="138"/>
    </row>
    <row r="615" spans="10:20">
      <c r="J615" s="56" t="s">
        <v>2153</v>
      </c>
      <c r="K615" s="92" t="str">
        <f t="shared" si="49"/>
        <v>e1223</v>
      </c>
      <c r="L615" s="18" t="str">
        <f t="shared" si="50"/>
        <v>Garanties individuelles de retraite supplémentaire - Article 39 du code général des impôts (hors indemnités de fin de carrière et préretraites)</v>
      </c>
      <c r="M615" s="141"/>
      <c r="N615" s="141" t="s">
        <v>192</v>
      </c>
      <c r="O615" s="141" t="s">
        <v>427</v>
      </c>
      <c r="Q615" s="138"/>
      <c r="R615" s="138"/>
      <c r="S615" s="138"/>
      <c r="T615" s="138"/>
    </row>
    <row r="616" spans="10:20">
      <c r="J616" s="56" t="s">
        <v>2154</v>
      </c>
      <c r="K616" s="92" t="str">
        <f t="shared" si="49"/>
        <v>e1224</v>
      </c>
      <c r="L616" s="18" t="str">
        <f t="shared" si="50"/>
        <v>Garanties individuelles de retraite supplémentaire - Article 82 du code général des impôts</v>
      </c>
      <c r="M616" s="141"/>
      <c r="N616" s="141" t="s">
        <v>192</v>
      </c>
      <c r="O616" s="141" t="s">
        <v>427</v>
      </c>
      <c r="Q616" s="138"/>
      <c r="R616" s="138"/>
      <c r="S616" s="138"/>
      <c r="T616" s="138"/>
    </row>
    <row r="617" spans="10:20">
      <c r="J617" s="56" t="s">
        <v>2155</v>
      </c>
      <c r="K617" s="92" t="str">
        <f t="shared" si="49"/>
        <v>e1225</v>
      </c>
      <c r="L617" s="18" t="str">
        <f t="shared" si="50"/>
        <v>Garanties individuelles de retraite supplémentaire - Article 83 du code général des impôts et PÈRE</v>
      </c>
      <c r="M617" s="141"/>
      <c r="N617" s="141" t="s">
        <v>192</v>
      </c>
      <c r="O617" s="141" t="s">
        <v>427</v>
      </c>
      <c r="Q617" s="138"/>
      <c r="R617" s="138"/>
      <c r="S617" s="138"/>
      <c r="T617" s="138"/>
    </row>
    <row r="618" spans="10:20">
      <c r="J618" s="56" t="s">
        <v>2156</v>
      </c>
      <c r="K618" s="92" t="str">
        <f t="shared" si="49"/>
        <v>e1226</v>
      </c>
      <c r="L618" s="18" t="str">
        <f t="shared" si="50"/>
        <v>Garanties individuelles de retraite supplémentaire - Autres contrats de retraite supplémentaire</v>
      </c>
      <c r="M618" s="141"/>
      <c r="N618" s="141" t="s">
        <v>192</v>
      </c>
      <c r="O618" s="141" t="s">
        <v>427</v>
      </c>
      <c r="Q618" s="138"/>
      <c r="R618" s="138"/>
      <c r="S618" s="138"/>
      <c r="T618" s="138"/>
    </row>
    <row r="619" spans="10:20">
      <c r="J619" s="56" t="s">
        <v>2157</v>
      </c>
      <c r="K619" s="92" t="str">
        <f t="shared" si="49"/>
        <v>e1227</v>
      </c>
      <c r="L619" s="18" t="str">
        <f t="shared" si="50"/>
        <v>Garanties individuelles - indemnités de fin de carrière</v>
      </c>
      <c r="M619" s="141"/>
      <c r="N619" s="141" t="s">
        <v>192</v>
      </c>
      <c r="O619" s="141" t="s">
        <v>427</v>
      </c>
      <c r="Q619" s="138"/>
      <c r="R619" s="138"/>
      <c r="S619" s="138"/>
      <c r="T619" s="138"/>
    </row>
    <row r="620" spans="10:20">
      <c r="J620" s="56" t="s">
        <v>2158</v>
      </c>
      <c r="K620" s="92" t="str">
        <f t="shared" si="49"/>
        <v>e1228</v>
      </c>
      <c r="L620" s="18" t="str">
        <f t="shared" si="50"/>
        <v>Garanties individuelles - préretraites</v>
      </c>
      <c r="M620" s="141"/>
      <c r="N620" s="141" t="s">
        <v>192</v>
      </c>
      <c r="O620" s="141" t="s">
        <v>427</v>
      </c>
      <c r="Q620" s="138"/>
      <c r="R620" s="138"/>
      <c r="S620" s="138"/>
      <c r="T620" s="138"/>
    </row>
    <row r="621" spans="10:20">
      <c r="J621" s="22" t="s">
        <v>2159</v>
      </c>
      <c r="K621" s="92" t="str">
        <f t="shared" si="49"/>
        <v>e1229</v>
      </c>
      <c r="L621" s="18" t="str">
        <f t="shared" si="50"/>
        <v>Garanties collectives de retraite supplémentaire, indemnités de fin de carrière et préretraite</v>
      </c>
      <c r="M621" s="141" t="s">
        <v>190</v>
      </c>
      <c r="N621" s="141" t="s">
        <v>192</v>
      </c>
      <c r="O621" s="141" t="s">
        <v>427</v>
      </c>
      <c r="Q621" s="138"/>
      <c r="R621" s="138"/>
      <c r="S621" s="138"/>
      <c r="T621" s="138"/>
    </row>
    <row r="622" spans="10:20">
      <c r="J622" s="56" t="s">
        <v>2160</v>
      </c>
      <c r="K622" s="92" t="str">
        <f t="shared" si="49"/>
        <v>e1230</v>
      </c>
      <c r="L622" s="18" t="str">
        <f t="shared" si="50"/>
        <v>Garanties collectives de retraite supplémentaire - Plan épargne retraite populaire (PERP)</v>
      </c>
      <c r="M622" s="141"/>
      <c r="N622" s="141" t="s">
        <v>192</v>
      </c>
      <c r="O622" s="141" t="s">
        <v>427</v>
      </c>
      <c r="Q622" s="138"/>
      <c r="R622" s="138"/>
      <c r="S622" s="138"/>
      <c r="T622" s="138"/>
    </row>
    <row r="623" spans="10:20">
      <c r="J623" s="56" t="s">
        <v>2161</v>
      </c>
      <c r="K623" s="92" t="str">
        <f t="shared" si="49"/>
        <v>e1231</v>
      </c>
      <c r="L623" s="18" t="str">
        <f t="shared" si="50"/>
        <v>Garanties collectives de retraite supplémentaire - Contrats detinés aux fonctionnaires et élus locaux (PREFON, COREM, CRH, FONPEL, CAREL…)</v>
      </c>
      <c r="M623" s="141"/>
      <c r="N623" s="141" t="s">
        <v>192</v>
      </c>
      <c r="O623" s="141" t="s">
        <v>427</v>
      </c>
      <c r="Q623" s="138"/>
      <c r="R623" s="138"/>
      <c r="S623" s="138"/>
      <c r="T623" s="138"/>
    </row>
    <row r="624" spans="10:20">
      <c r="J624" s="56" t="s">
        <v>2162</v>
      </c>
      <c r="K624" s="92" t="str">
        <f t="shared" si="49"/>
        <v>e1232</v>
      </c>
      <c r="L624" s="18" t="str">
        <f t="shared" si="50"/>
        <v>Garanties collectives de retraite supplémentaire - Retraite mutualiste du combattant (RMC)</v>
      </c>
      <c r="M624" s="141"/>
      <c r="N624" s="141" t="s">
        <v>192</v>
      </c>
      <c r="O624" s="141" t="s">
        <v>427</v>
      </c>
      <c r="Q624" s="138"/>
      <c r="R624" s="138"/>
      <c r="S624" s="138"/>
      <c r="T624" s="138"/>
    </row>
    <row r="625" spans="10:20">
      <c r="J625" s="56" t="s">
        <v>2163</v>
      </c>
      <c r="K625" s="92" t="str">
        <f t="shared" si="49"/>
        <v>e1233</v>
      </c>
      <c r="L625" s="18" t="str">
        <f t="shared" si="50"/>
        <v>Garanties collectives de retraite supplémentaire - Contrats Madelin et exploitants agricoles</v>
      </c>
      <c r="M625" s="141"/>
      <c r="N625" s="141" t="s">
        <v>192</v>
      </c>
      <c r="O625" s="141" t="s">
        <v>427</v>
      </c>
      <c r="Q625" s="138"/>
      <c r="R625" s="138"/>
      <c r="S625" s="138"/>
      <c r="T625" s="138"/>
    </row>
    <row r="626" spans="10:20">
      <c r="J626" s="56" t="s">
        <v>2164</v>
      </c>
      <c r="K626" s="92" t="str">
        <f t="shared" si="49"/>
        <v>e1234</v>
      </c>
      <c r="L626" s="18" t="str">
        <f t="shared" si="50"/>
        <v>Garanties collectives de retraite supplémentaire - Article 39 du code général des impôts (hors indemnités de fin de carrière et préretraites)</v>
      </c>
      <c r="M626" s="141"/>
      <c r="N626" s="141" t="s">
        <v>192</v>
      </c>
      <c r="O626" s="141" t="s">
        <v>427</v>
      </c>
      <c r="Q626" s="138"/>
      <c r="R626" s="138"/>
      <c r="S626" s="138"/>
      <c r="T626" s="138"/>
    </row>
    <row r="627" spans="10:20">
      <c r="J627" s="56" t="s">
        <v>2165</v>
      </c>
      <c r="K627" s="92" t="str">
        <f t="shared" si="49"/>
        <v>e1235</v>
      </c>
      <c r="L627" s="18" t="str">
        <f t="shared" si="50"/>
        <v>Garanties collectives de retraite supplémentaire - Article 82 du code général des impôts</v>
      </c>
      <c r="M627" s="141"/>
      <c r="N627" s="141" t="s">
        <v>192</v>
      </c>
      <c r="O627" s="141" t="s">
        <v>427</v>
      </c>
      <c r="Q627" s="138"/>
      <c r="R627" s="138"/>
      <c r="S627" s="138"/>
      <c r="T627" s="138"/>
    </row>
    <row r="628" spans="10:20">
      <c r="J628" s="56" t="s">
        <v>2166</v>
      </c>
      <c r="K628" s="92" t="str">
        <f t="shared" si="49"/>
        <v>e1236</v>
      </c>
      <c r="L628" s="18" t="str">
        <f t="shared" si="50"/>
        <v>Garanties collectives de retraite supplémentaire - Article 83 du code général des impôts et PÈRE</v>
      </c>
      <c r="M628" s="141"/>
      <c r="N628" s="141" t="s">
        <v>192</v>
      </c>
      <c r="O628" s="141" t="s">
        <v>427</v>
      </c>
      <c r="Q628" s="138"/>
      <c r="R628" s="138"/>
      <c r="S628" s="138"/>
      <c r="T628" s="138"/>
    </row>
    <row r="629" spans="10:20">
      <c r="J629" s="56" t="s">
        <v>2167</v>
      </c>
      <c r="K629" s="92" t="str">
        <f t="shared" si="49"/>
        <v>e1237</v>
      </c>
      <c r="L629" s="18" t="str">
        <f t="shared" si="50"/>
        <v>Garanties collectives de retraite supplémentaire - Autres contrats de retraite supplémentaire</v>
      </c>
      <c r="M629" s="141"/>
      <c r="N629" s="141" t="s">
        <v>192</v>
      </c>
      <c r="O629" s="141" t="s">
        <v>427</v>
      </c>
      <c r="Q629" s="138"/>
      <c r="R629" s="138"/>
      <c r="S629" s="138"/>
      <c r="T629" s="138"/>
    </row>
    <row r="630" spans="10:20">
      <c r="J630" s="56" t="s">
        <v>2168</v>
      </c>
      <c r="K630" s="92" t="str">
        <f t="shared" si="49"/>
        <v>e1238</v>
      </c>
      <c r="L630" s="18" t="str">
        <f t="shared" si="50"/>
        <v>Garanties collectives - indemnités de fin de carrière</v>
      </c>
      <c r="M630" s="141"/>
      <c r="N630" s="141" t="s">
        <v>192</v>
      </c>
      <c r="O630" s="141" t="s">
        <v>427</v>
      </c>
      <c r="Q630" s="138"/>
      <c r="R630" s="138"/>
      <c r="S630" s="138"/>
      <c r="T630" s="138"/>
    </row>
    <row r="631" spans="10:20">
      <c r="J631" s="56" t="s">
        <v>2169</v>
      </c>
      <c r="K631" s="92" t="str">
        <f t="shared" si="49"/>
        <v>e1239</v>
      </c>
      <c r="L631" s="18" t="str">
        <f t="shared" si="50"/>
        <v>Garanties collectives - préretraites</v>
      </c>
      <c r="M631" s="141"/>
      <c r="N631" s="141" t="s">
        <v>192</v>
      </c>
      <c r="O631" s="141" t="s">
        <v>427</v>
      </c>
      <c r="Q631" s="138"/>
      <c r="R631" s="138"/>
      <c r="S631" s="138"/>
      <c r="T631" s="138"/>
    </row>
    <row r="632" spans="10:20">
      <c r="J632" s="47" t="s">
        <v>2170</v>
      </c>
      <c r="K632" s="92" t="str">
        <f t="shared" si="49"/>
        <v>e1240</v>
      </c>
      <c r="L632" s="18" t="str">
        <f t="shared" si="50"/>
        <v>Garanties perte d'emploi - individuelles et collectives</v>
      </c>
      <c r="M632" s="141" t="s">
        <v>190</v>
      </c>
      <c r="N632" s="141" t="s">
        <v>192</v>
      </c>
      <c r="O632" s="141" t="s">
        <v>427</v>
      </c>
      <c r="Q632" s="138"/>
      <c r="R632" s="138"/>
      <c r="S632" s="138"/>
      <c r="T632" s="138"/>
    </row>
    <row r="633" spans="10:20">
      <c r="J633" s="22" t="s">
        <v>2171</v>
      </c>
      <c r="K633" s="92" t="str">
        <f t="shared" si="49"/>
        <v>e1241</v>
      </c>
      <c r="L633" s="18" t="str">
        <f t="shared" si="50"/>
        <v>Garanties individuelles de perte d'emploi</v>
      </c>
      <c r="M633" s="141" t="s">
        <v>190</v>
      </c>
      <c r="N633" s="141" t="s">
        <v>192</v>
      </c>
      <c r="O633" s="141" t="s">
        <v>427</v>
      </c>
      <c r="Q633" s="138"/>
      <c r="R633" s="138"/>
      <c r="S633" s="138"/>
      <c r="T633" s="138"/>
    </row>
    <row r="634" spans="10:20">
      <c r="J634" s="56" t="s">
        <v>2172</v>
      </c>
      <c r="K634" s="92" t="str">
        <f t="shared" si="49"/>
        <v>e1242</v>
      </c>
      <c r="L634" s="18" t="str">
        <f t="shared" si="50"/>
        <v>Garanties individuelles de perte d'emploi - garanties des contrats TNS Madelin</v>
      </c>
      <c r="M634" s="141"/>
      <c r="N634" s="141" t="s">
        <v>192</v>
      </c>
      <c r="O634" s="141" t="s">
        <v>427</v>
      </c>
      <c r="P634" s="138"/>
      <c r="Q634" s="138"/>
      <c r="R634" s="138"/>
      <c r="S634" s="138"/>
      <c r="T634" s="138"/>
    </row>
    <row r="635" spans="10:20">
      <c r="J635" s="56" t="s">
        <v>2173</v>
      </c>
      <c r="K635" s="92" t="str">
        <f t="shared" si="49"/>
        <v>e1243</v>
      </c>
      <c r="L635" s="18" t="str">
        <f t="shared" si="50"/>
        <v>Garanties individuelles de perte d'emploi - autres garanties</v>
      </c>
      <c r="M635" s="141"/>
      <c r="N635" s="141" t="s">
        <v>192</v>
      </c>
      <c r="O635" s="141" t="s">
        <v>427</v>
      </c>
      <c r="P635" s="138"/>
      <c r="Q635" s="142"/>
      <c r="R635" s="142"/>
      <c r="S635" s="141"/>
      <c r="T635" s="138"/>
    </row>
    <row r="636" spans="10:20">
      <c r="J636" s="22" t="s">
        <v>2174</v>
      </c>
      <c r="K636" s="92" t="str">
        <f t="shared" ref="K636:K642" si="51">VLOOKUP(J636,$A$1:$I$311,2,FALSE)</f>
        <v>e1244</v>
      </c>
      <c r="L636" s="18" t="str">
        <f t="shared" ref="L636:L642" si="52">J636</f>
        <v>Garanties collectives de perte d'emploi</v>
      </c>
      <c r="M636" s="141" t="s">
        <v>190</v>
      </c>
      <c r="N636" s="141" t="s">
        <v>192</v>
      </c>
      <c r="O636" s="141" t="s">
        <v>427</v>
      </c>
      <c r="P636" s="138"/>
      <c r="Q636" s="142"/>
      <c r="R636" s="142"/>
      <c r="S636" s="141"/>
      <c r="T636" s="138"/>
    </row>
    <row r="637" spans="10:20">
      <c r="J637" s="56" t="s">
        <v>2175</v>
      </c>
      <c r="K637" s="92" t="str">
        <f t="shared" si="51"/>
        <v>e1245</v>
      </c>
      <c r="L637" s="18" t="str">
        <f t="shared" si="52"/>
        <v>Garanties collectives de perte d'emploi - garanties des contrats TNS Madelin</v>
      </c>
      <c r="M637" s="141"/>
      <c r="N637" s="141" t="s">
        <v>192</v>
      </c>
      <c r="O637" s="141" t="s">
        <v>427</v>
      </c>
      <c r="P637" s="138"/>
      <c r="Q637" s="142"/>
      <c r="R637" s="142"/>
      <c r="S637" s="141"/>
      <c r="T637" s="138"/>
    </row>
    <row r="638" spans="10:20">
      <c r="J638" s="56" t="s">
        <v>2176</v>
      </c>
      <c r="K638" s="92" t="str">
        <f t="shared" si="51"/>
        <v>e1246</v>
      </c>
      <c r="L638" s="18" t="str">
        <f t="shared" si="52"/>
        <v>Garanties collectives de perte d'emploi - autres garanties</v>
      </c>
      <c r="M638" s="141"/>
      <c r="N638" s="141" t="s">
        <v>192</v>
      </c>
      <c r="O638" s="141" t="s">
        <v>427</v>
      </c>
      <c r="P638" s="138"/>
      <c r="Q638" s="142"/>
      <c r="R638" s="142"/>
      <c r="S638" s="141"/>
      <c r="T638" s="138"/>
    </row>
    <row r="639" spans="10:20">
      <c r="J639" s="47" t="s">
        <v>2177</v>
      </c>
      <c r="K639" s="92" t="str">
        <f t="shared" si="51"/>
        <v>e1247</v>
      </c>
      <c r="L639" s="18" t="str">
        <f t="shared" si="52"/>
        <v>Garanties famille - individuelles et collectives</v>
      </c>
      <c r="M639" s="141" t="s">
        <v>190</v>
      </c>
      <c r="N639" s="141" t="s">
        <v>192</v>
      </c>
      <c r="O639" s="141" t="s">
        <v>427</v>
      </c>
      <c r="P639" s="138"/>
      <c r="Q639" s="142"/>
      <c r="R639" s="142"/>
      <c r="S639" s="141"/>
      <c r="T639" s="138"/>
    </row>
    <row r="640" spans="10:20">
      <c r="J640" s="22" t="s">
        <v>2178</v>
      </c>
      <c r="K640" s="92" t="str">
        <f t="shared" si="51"/>
        <v>e1248</v>
      </c>
      <c r="L640" s="18" t="str">
        <f t="shared" si="52"/>
        <v>Garanties individuelles famille</v>
      </c>
      <c r="M640" s="141"/>
      <c r="N640" s="141" t="s">
        <v>192</v>
      </c>
      <c r="O640" s="141" t="s">
        <v>427</v>
      </c>
      <c r="P640" s="138"/>
      <c r="Q640" s="142"/>
      <c r="R640" s="142"/>
      <c r="S640" s="141"/>
      <c r="T640" s="138"/>
    </row>
    <row r="641" spans="10:20">
      <c r="J641" s="22" t="s">
        <v>2179</v>
      </c>
      <c r="K641" s="92" t="str">
        <f t="shared" si="51"/>
        <v>e1249</v>
      </c>
      <c r="L641" s="18" t="str">
        <f t="shared" si="52"/>
        <v>Garanties collectives famille</v>
      </c>
      <c r="M641" s="141"/>
      <c r="N641" s="141" t="s">
        <v>192</v>
      </c>
      <c r="O641" s="141" t="s">
        <v>427</v>
      </c>
      <c r="P641" s="138"/>
      <c r="Q641" s="142"/>
      <c r="R641" s="142"/>
      <c r="S641" s="141"/>
      <c r="T641" s="138"/>
    </row>
    <row r="642" spans="10:20">
      <c r="J642" s="47" t="s">
        <v>2180</v>
      </c>
      <c r="K642" s="92" t="str">
        <f t="shared" si="51"/>
        <v>e1250</v>
      </c>
      <c r="L642" s="18" t="str">
        <f t="shared" si="52"/>
        <v>Garanties hors du champ des risques sociaux</v>
      </c>
      <c r="M642" s="141"/>
      <c r="N642" s="141" t="s">
        <v>192</v>
      </c>
      <c r="O642" s="141" t="s">
        <v>427</v>
      </c>
      <c r="P642" s="138"/>
      <c r="Q642" s="142"/>
      <c r="R642" s="142"/>
      <c r="S642" s="141"/>
      <c r="T642" s="138"/>
    </row>
    <row r="643" spans="10:20">
      <c r="J643" s="55" t="s">
        <v>2657</v>
      </c>
      <c r="K643" s="20"/>
      <c r="L643" s="12"/>
      <c r="M643" s="142"/>
      <c r="N643" s="142"/>
      <c r="O643" s="142" t="s">
        <v>427</v>
      </c>
      <c r="P643" s="138"/>
      <c r="Q643" s="142" t="s">
        <v>1963</v>
      </c>
      <c r="R643" s="142" t="s">
        <v>2578</v>
      </c>
      <c r="S643" s="141"/>
      <c r="T643" s="138"/>
    </row>
    <row r="644" spans="10:20">
      <c r="J644" s="10" t="s">
        <v>244</v>
      </c>
      <c r="K644" s="20" t="str">
        <f t="shared" ref="K644:K652" si="53">VLOOKUP(J644,$A$1:$I$311,2,FALSE)</f>
        <v>x0</v>
      </c>
      <c r="L644" s="12" t="str">
        <f t="shared" ref="L644:L652" si="54">J644</f>
        <v>Total/NA</v>
      </c>
      <c r="M644" s="142" t="s">
        <v>190</v>
      </c>
      <c r="N644" s="142"/>
      <c r="O644" s="142" t="s">
        <v>243</v>
      </c>
      <c r="P644" s="138"/>
      <c r="S644" s="141"/>
      <c r="T644" s="138"/>
    </row>
    <row r="645" spans="10:20">
      <c r="J645" s="11" t="s">
        <v>2579</v>
      </c>
      <c r="K645" s="20" t="str">
        <f t="shared" si="53"/>
        <v>e1275</v>
      </c>
      <c r="L645" s="12" t="str">
        <f t="shared" si="54"/>
        <v>Contrats emprunteurs - garanties individuelles (Total)</v>
      </c>
      <c r="M645" s="142" t="s">
        <v>190</v>
      </c>
      <c r="N645" s="142" t="s">
        <v>192</v>
      </c>
      <c r="O645" s="142" t="s">
        <v>427</v>
      </c>
      <c r="P645" s="138"/>
      <c r="Q645" s="138"/>
      <c r="R645" s="138"/>
      <c r="S645" s="138"/>
      <c r="T645" s="138"/>
    </row>
    <row r="646" spans="10:20">
      <c r="J646" s="168" t="s">
        <v>317</v>
      </c>
      <c r="K646" s="20" t="str">
        <f t="shared" si="53"/>
        <v>e916</v>
      </c>
      <c r="L646" s="12" t="str">
        <f t="shared" si="54"/>
        <v>Autres garanties [202]</v>
      </c>
      <c r="M646" s="142"/>
      <c r="N646" s="142" t="s">
        <v>192</v>
      </c>
      <c r="O646" s="142" t="s">
        <v>427</v>
      </c>
      <c r="P646" s="138"/>
      <c r="Q646" s="138"/>
      <c r="R646" s="138"/>
      <c r="S646" s="138"/>
      <c r="T646" s="138"/>
    </row>
    <row r="647" spans="10:20">
      <c r="J647" s="168" t="s">
        <v>2116</v>
      </c>
      <c r="K647" s="20" t="str">
        <f t="shared" si="53"/>
        <v>e1093</v>
      </c>
      <c r="L647" s="12" t="str">
        <f t="shared" si="54"/>
        <v>Garanties individuelles décès et invalidité avec perte totale et irréversible d'autonomie (PTIA)</v>
      </c>
      <c r="M647" s="142"/>
      <c r="N647" s="142" t="s">
        <v>192</v>
      </c>
      <c r="O647" s="142" t="s">
        <v>427</v>
      </c>
      <c r="P647" s="138"/>
      <c r="Q647" s="138"/>
      <c r="R647" s="138"/>
      <c r="S647" s="138"/>
      <c r="T647" s="138"/>
    </row>
    <row r="648" spans="10:20">
      <c r="J648" s="168" t="s">
        <v>2171</v>
      </c>
      <c r="K648" s="20" t="str">
        <f t="shared" si="53"/>
        <v>e1241</v>
      </c>
      <c r="L648" s="12" t="str">
        <f t="shared" si="54"/>
        <v>Garanties individuelles de perte d'emploi</v>
      </c>
      <c r="M648" s="142"/>
      <c r="N648" s="142" t="s">
        <v>192</v>
      </c>
      <c r="O648" s="142" t="s">
        <v>427</v>
      </c>
      <c r="P648" s="138"/>
      <c r="Q648" s="138"/>
      <c r="R648" s="138"/>
      <c r="S648" s="138"/>
      <c r="T648" s="138"/>
    </row>
    <row r="649" spans="10:20">
      <c r="J649" s="11" t="s">
        <v>2580</v>
      </c>
      <c r="K649" s="20" t="str">
        <f t="shared" si="53"/>
        <v>e1276</v>
      </c>
      <c r="L649" s="12" t="str">
        <f t="shared" si="54"/>
        <v>Contrats emprunteurs - garanties collectives (Total)</v>
      </c>
      <c r="M649" s="142" t="s">
        <v>190</v>
      </c>
      <c r="N649" s="142" t="s">
        <v>192</v>
      </c>
      <c r="O649" s="142" t="s">
        <v>427</v>
      </c>
      <c r="P649" s="138"/>
      <c r="Q649" s="138"/>
      <c r="R649" s="138"/>
      <c r="S649" s="138"/>
      <c r="T649" s="138"/>
    </row>
    <row r="650" spans="10:20">
      <c r="J650" s="168" t="s">
        <v>321</v>
      </c>
      <c r="K650" s="20" t="str">
        <f t="shared" si="53"/>
        <v>e915</v>
      </c>
      <c r="L650" s="12" t="str">
        <f t="shared" si="54"/>
        <v>Autres garanties (dont incap. Inval) [212]</v>
      </c>
      <c r="M650" s="142"/>
      <c r="N650" s="142" t="s">
        <v>192</v>
      </c>
      <c r="O650" s="142" t="s">
        <v>427</v>
      </c>
      <c r="P650" s="138"/>
      <c r="Q650" s="138"/>
      <c r="R650" s="138"/>
      <c r="S650" s="138"/>
      <c r="T650" s="138"/>
    </row>
    <row r="651" spans="10:20">
      <c r="J651" s="168" t="s">
        <v>2135</v>
      </c>
      <c r="K651" s="20" t="str">
        <f t="shared" si="53"/>
        <v>e1205</v>
      </c>
      <c r="L651" s="12" t="str">
        <f t="shared" si="54"/>
        <v>Garanties collectives décès et invalidité avec perte totale et irréversible d'autonomie (PTIA)</v>
      </c>
      <c r="M651" s="142"/>
      <c r="N651" s="142" t="s">
        <v>192</v>
      </c>
      <c r="O651" s="142" t="s">
        <v>427</v>
      </c>
      <c r="P651" s="138"/>
      <c r="Q651" s="138"/>
      <c r="R651" s="138"/>
      <c r="S651" s="138"/>
      <c r="T651" s="138"/>
    </row>
    <row r="652" spans="10:20">
      <c r="J652" s="168" t="s">
        <v>2174</v>
      </c>
      <c r="K652" s="20" t="str">
        <f t="shared" si="53"/>
        <v>e1244</v>
      </c>
      <c r="L652" s="12" t="str">
        <f t="shared" si="54"/>
        <v>Garanties collectives de perte d'emploi</v>
      </c>
      <c r="M652" s="142"/>
      <c r="N652" s="142" t="s">
        <v>192</v>
      </c>
      <c r="O652" s="142" t="s">
        <v>427</v>
      </c>
      <c r="P652" s="138"/>
      <c r="Q652" s="138"/>
      <c r="R652" s="138"/>
      <c r="S652" s="138"/>
      <c r="T652" s="138"/>
    </row>
    <row r="653" spans="10:20">
      <c r="J653" s="205" t="s">
        <v>2746</v>
      </c>
      <c r="K653" s="92"/>
      <c r="L653" s="18"/>
      <c r="M653" s="141"/>
      <c r="N653" s="142"/>
      <c r="O653" s="142" t="s">
        <v>427</v>
      </c>
      <c r="P653" s="138"/>
      <c r="Q653" s="142" t="s">
        <v>1963</v>
      </c>
      <c r="R653" s="142" t="s">
        <v>2778</v>
      </c>
      <c r="S653" s="138"/>
      <c r="T653" s="138"/>
    </row>
    <row r="654" spans="10:20">
      <c r="J654" s="53" t="s">
        <v>244</v>
      </c>
      <c r="K654" s="92" t="str">
        <f t="shared" ref="K654:K685" si="55">VLOOKUP(J654,$A$1:$I$311,2,FALSE)</f>
        <v>x0</v>
      </c>
      <c r="L654" s="18" t="str">
        <f t="shared" ref="L654:L717" si="56">J654</f>
        <v>Total/NA</v>
      </c>
      <c r="M654" s="141" t="s">
        <v>190</v>
      </c>
      <c r="N654" s="141"/>
      <c r="O654" s="138" t="s">
        <v>243</v>
      </c>
      <c r="P654" s="138"/>
      <c r="Q654" s="138"/>
      <c r="R654" s="138"/>
      <c r="S654" s="138"/>
      <c r="T654" s="138"/>
    </row>
    <row r="655" spans="10:20">
      <c r="J655" s="47" t="s">
        <v>2037</v>
      </c>
      <c r="K655" s="92" t="str">
        <f t="shared" si="55"/>
        <v>e1053</v>
      </c>
      <c r="L655" s="18" t="str">
        <f t="shared" si="56"/>
        <v>Garanties dans le champ des risques sociaux</v>
      </c>
      <c r="M655" s="141" t="s">
        <v>190</v>
      </c>
      <c r="N655" s="141" t="s">
        <v>192</v>
      </c>
      <c r="O655" s="141" t="s">
        <v>427</v>
      </c>
      <c r="P655" s="138"/>
      <c r="Q655" s="138"/>
      <c r="R655" s="138"/>
      <c r="S655" s="138"/>
      <c r="T655" s="138"/>
    </row>
    <row r="656" spans="10:20">
      <c r="J656" s="22" t="s">
        <v>2039</v>
      </c>
      <c r="K656" s="92" t="str">
        <f t="shared" si="55"/>
        <v>e1054</v>
      </c>
      <c r="L656" s="18" t="str">
        <f t="shared" si="56"/>
        <v>Garanties frais de soins individuelles et collectives [201-211]</v>
      </c>
      <c r="M656" s="141" t="s">
        <v>190</v>
      </c>
      <c r="N656" s="141" t="s">
        <v>192</v>
      </c>
      <c r="O656" s="141" t="s">
        <v>427</v>
      </c>
      <c r="P656" s="138"/>
      <c r="Q656" s="138"/>
      <c r="R656" s="138"/>
      <c r="S656" s="138"/>
      <c r="T656" s="138"/>
    </row>
    <row r="657" spans="10:20">
      <c r="J657" s="56" t="s">
        <v>316</v>
      </c>
      <c r="K657" s="92" t="str">
        <f t="shared" si="55"/>
        <v>e962</v>
      </c>
      <c r="L657" s="18" t="str">
        <f t="shared" si="56"/>
        <v>Garanties frais de soins [201]</v>
      </c>
      <c r="M657" s="141" t="s">
        <v>190</v>
      </c>
      <c r="N657" s="141" t="s">
        <v>192</v>
      </c>
      <c r="O657" s="141" t="s">
        <v>427</v>
      </c>
      <c r="P657" s="138"/>
      <c r="Q657" s="138"/>
      <c r="R657" s="138"/>
      <c r="S657" s="138"/>
      <c r="T657" s="138"/>
    </row>
    <row r="658" spans="10:20">
      <c r="J658" s="70" t="s">
        <v>2041</v>
      </c>
      <c r="K658" s="92" t="str">
        <f t="shared" si="55"/>
        <v>e1055</v>
      </c>
      <c r="L658" s="18" t="str">
        <f t="shared" si="56"/>
        <v>Garanties individuelles frais de soins - contrats responsables</v>
      </c>
      <c r="M658" s="141"/>
      <c r="N658" s="141" t="s">
        <v>192</v>
      </c>
      <c r="O658" s="141" t="s">
        <v>427</v>
      </c>
      <c r="P658" s="138"/>
      <c r="Q658" s="138"/>
      <c r="R658" s="138"/>
      <c r="S658" s="138"/>
      <c r="T658" s="138"/>
    </row>
    <row r="659" spans="10:20">
      <c r="J659" s="70" t="s">
        <v>2043</v>
      </c>
      <c r="K659" s="92" t="str">
        <f t="shared" si="55"/>
        <v>e1056</v>
      </c>
      <c r="L659" s="18" t="str">
        <f t="shared" si="56"/>
        <v>Garanties individuelles frais de soins - hors contrats responsables</v>
      </c>
      <c r="M659" s="141"/>
      <c r="N659" s="141" t="s">
        <v>192</v>
      </c>
      <c r="O659" s="141" t="s">
        <v>427</v>
      </c>
      <c r="P659" s="138"/>
      <c r="Q659" s="138"/>
      <c r="R659" s="138"/>
      <c r="S659" s="138"/>
      <c r="T659" s="138"/>
    </row>
    <row r="660" spans="10:20">
      <c r="J660" s="56" t="s">
        <v>320</v>
      </c>
      <c r="K660" s="92" t="str">
        <f t="shared" si="55"/>
        <v>e963</v>
      </c>
      <c r="L660" s="18" t="str">
        <f t="shared" si="56"/>
        <v>Garanties frais de soins [211]</v>
      </c>
      <c r="M660" s="141" t="s">
        <v>190</v>
      </c>
      <c r="N660" s="141" t="s">
        <v>192</v>
      </c>
      <c r="O660" s="141" t="s">
        <v>427</v>
      </c>
      <c r="P660" s="138"/>
      <c r="Q660" s="138"/>
      <c r="R660" s="138"/>
      <c r="S660" s="138"/>
      <c r="T660" s="138"/>
    </row>
    <row r="661" spans="10:20">
      <c r="J661" s="70" t="s">
        <v>2045</v>
      </c>
      <c r="K661" s="92" t="str">
        <f t="shared" si="55"/>
        <v>e1057</v>
      </c>
      <c r="L661" s="18" t="str">
        <f t="shared" si="56"/>
        <v>Garanties collectives frais de soins - contrats responsables</v>
      </c>
      <c r="M661" s="141"/>
      <c r="N661" s="141" t="s">
        <v>192</v>
      </c>
      <c r="O661" s="141" t="s">
        <v>427</v>
      </c>
      <c r="P661" s="138"/>
      <c r="Q661" s="138"/>
      <c r="R661" s="138"/>
      <c r="S661" s="138"/>
      <c r="T661" s="138"/>
    </row>
    <row r="662" spans="10:20">
      <c r="J662" s="70" t="s">
        <v>2047</v>
      </c>
      <c r="K662" s="92" t="str">
        <f t="shared" si="55"/>
        <v>e1058</v>
      </c>
      <c r="L662" s="18" t="str">
        <f t="shared" si="56"/>
        <v>Garanties collectives frais de soins - hors contrats responsables</v>
      </c>
      <c r="M662" s="141"/>
      <c r="N662" s="141" t="s">
        <v>192</v>
      </c>
      <c r="O662" s="141" t="s">
        <v>427</v>
      </c>
      <c r="P662" s="138"/>
      <c r="Q662" s="138"/>
      <c r="R662" s="138"/>
      <c r="S662" s="138"/>
      <c r="T662" s="138"/>
    </row>
    <row r="663" spans="10:20">
      <c r="J663" s="22" t="s">
        <v>2049</v>
      </c>
      <c r="K663" s="92" t="str">
        <f t="shared" si="55"/>
        <v>e1059</v>
      </c>
      <c r="L663" s="18" t="str">
        <f t="shared" si="56"/>
        <v>Garanties autres dommages corporels individuelles et collectives [202-212]</v>
      </c>
      <c r="M663" s="141"/>
      <c r="N663" s="141" t="s">
        <v>192</v>
      </c>
      <c r="O663" s="141" t="s">
        <v>427</v>
      </c>
      <c r="P663" s="138"/>
      <c r="Q663" s="138"/>
      <c r="R663" s="138"/>
      <c r="S663" s="138"/>
      <c r="T663" s="138"/>
    </row>
    <row r="664" spans="10:20">
      <c r="J664" s="56" t="s">
        <v>317</v>
      </c>
      <c r="K664" s="92" t="str">
        <f t="shared" si="55"/>
        <v>e916</v>
      </c>
      <c r="L664" s="18" t="str">
        <f t="shared" si="56"/>
        <v>Autres garanties [202]</v>
      </c>
      <c r="M664" s="141" t="s">
        <v>190</v>
      </c>
      <c r="N664" s="141" t="s">
        <v>192</v>
      </c>
      <c r="O664" s="141" t="s">
        <v>427</v>
      </c>
      <c r="P664" s="138"/>
      <c r="Q664" s="138"/>
      <c r="R664" s="138"/>
      <c r="S664" s="138"/>
      <c r="T664" s="138"/>
    </row>
    <row r="665" spans="10:20">
      <c r="J665" s="70" t="s">
        <v>2051</v>
      </c>
      <c r="K665" s="92" t="str">
        <f t="shared" si="55"/>
        <v>e1060</v>
      </c>
      <c r="L665" s="18" t="str">
        <f t="shared" si="56"/>
        <v>Garanties individuelles incapacité de travail indemnités journalières</v>
      </c>
      <c r="M665" s="141" t="s">
        <v>190</v>
      </c>
      <c r="N665" s="141" t="s">
        <v>192</v>
      </c>
      <c r="O665" s="141" t="s">
        <v>427</v>
      </c>
      <c r="P665" s="138"/>
      <c r="Q665" s="138"/>
      <c r="R665" s="138"/>
      <c r="S665" s="138"/>
      <c r="T665" s="138"/>
    </row>
    <row r="666" spans="10:20">
      <c r="J666" s="71" t="s">
        <v>2053</v>
      </c>
      <c r="K666" s="92" t="str">
        <f t="shared" si="55"/>
        <v>e1061</v>
      </c>
      <c r="L666" s="18" t="str">
        <f t="shared" si="56"/>
        <v>Garanties individuelles incapacité de travail indemnités journalières - pour maladie</v>
      </c>
      <c r="M666" s="141"/>
      <c r="N666" s="141" t="s">
        <v>192</v>
      </c>
      <c r="O666" s="141" t="s">
        <v>427</v>
      </c>
      <c r="P666" s="138"/>
      <c r="Q666" s="138"/>
      <c r="R666" s="138"/>
      <c r="S666" s="138"/>
      <c r="T666" s="138"/>
    </row>
    <row r="667" spans="10:20">
      <c r="J667" s="71" t="s">
        <v>2055</v>
      </c>
      <c r="K667" s="92" t="str">
        <f t="shared" si="55"/>
        <v>e1062</v>
      </c>
      <c r="L667" s="18" t="str">
        <f t="shared" si="56"/>
        <v>Garanties individuelles incapacité de travail indemnités journalières - pour maternité</v>
      </c>
      <c r="M667" s="141"/>
      <c r="N667" s="141" t="s">
        <v>192</v>
      </c>
      <c r="O667" s="141" t="s">
        <v>427</v>
      </c>
      <c r="P667" s="138"/>
      <c r="Q667" s="138"/>
      <c r="R667" s="138"/>
      <c r="S667" s="138"/>
      <c r="T667" s="138"/>
    </row>
    <row r="668" spans="10:20">
      <c r="J668" s="71" t="s">
        <v>2057</v>
      </c>
      <c r="K668" s="92" t="str">
        <f t="shared" si="55"/>
        <v>e1063</v>
      </c>
      <c r="L668" s="18" t="str">
        <f t="shared" si="56"/>
        <v>Garanties individuelles incapacité de travail indemnités journalières - pour accident du travail ou maladie professionnelle</v>
      </c>
      <c r="M668" s="141"/>
      <c r="N668" s="141" t="s">
        <v>192</v>
      </c>
      <c r="O668" s="141" t="s">
        <v>427</v>
      </c>
      <c r="P668" s="138"/>
      <c r="Q668" s="138"/>
      <c r="R668" s="138"/>
      <c r="S668" s="138"/>
      <c r="T668" s="138"/>
    </row>
    <row r="669" spans="10:20">
      <c r="J669" s="70" t="s">
        <v>2351</v>
      </c>
      <c r="K669" s="92" t="str">
        <f t="shared" si="55"/>
        <v>e1064</v>
      </c>
      <c r="L669" s="18" t="str">
        <f t="shared" si="56"/>
        <v>Garanties individuelles invalidité</v>
      </c>
      <c r="M669" s="141" t="s">
        <v>190</v>
      </c>
      <c r="N669" s="141" t="s">
        <v>192</v>
      </c>
      <c r="O669" s="141" t="s">
        <v>427</v>
      </c>
      <c r="P669" s="138"/>
      <c r="Q669" s="138"/>
      <c r="R669" s="138"/>
      <c r="S669" s="138"/>
      <c r="T669" s="138"/>
    </row>
    <row r="670" spans="10:20">
      <c r="J670" s="71" t="s">
        <v>2060</v>
      </c>
      <c r="K670" s="92" t="str">
        <f t="shared" si="55"/>
        <v>e1065</v>
      </c>
      <c r="L670" s="18" t="str">
        <f t="shared" si="56"/>
        <v>Garanties individuelles invalidité - avec versement d'une rente</v>
      </c>
      <c r="M670" s="141"/>
      <c r="N670" s="141" t="s">
        <v>192</v>
      </c>
      <c r="O670" s="141" t="s">
        <v>427</v>
      </c>
      <c r="P670" s="138"/>
      <c r="Q670" s="138"/>
      <c r="R670" s="138"/>
      <c r="S670" s="138"/>
      <c r="T670" s="138"/>
    </row>
    <row r="671" spans="10:20">
      <c r="J671" s="71" t="s">
        <v>2062</v>
      </c>
      <c r="K671" s="92" t="str">
        <f t="shared" si="55"/>
        <v>e1066</v>
      </c>
      <c r="L671" s="18" t="str">
        <f t="shared" si="56"/>
        <v>Garanties individuelles invalidité - avec versement d'un capital</v>
      </c>
      <c r="M671" s="141"/>
      <c r="N671" s="141" t="s">
        <v>192</v>
      </c>
      <c r="O671" s="141" t="s">
        <v>427</v>
      </c>
      <c r="P671" s="138"/>
      <c r="Q671" s="138"/>
      <c r="R671" s="138"/>
      <c r="S671" s="138"/>
      <c r="T671" s="138"/>
    </row>
    <row r="672" spans="10:20">
      <c r="J672" s="70" t="s">
        <v>2064</v>
      </c>
      <c r="K672" s="92" t="str">
        <f t="shared" si="55"/>
        <v>e1067</v>
      </c>
      <c r="L672" s="18" t="str">
        <f t="shared" si="56"/>
        <v>Garanties individuelles dépendance à titre principal</v>
      </c>
      <c r="M672" s="141" t="s">
        <v>190</v>
      </c>
      <c r="N672" s="141" t="s">
        <v>192</v>
      </c>
      <c r="O672" s="141" t="s">
        <v>427</v>
      </c>
      <c r="P672" s="138"/>
      <c r="Q672" s="138"/>
      <c r="R672" s="138"/>
      <c r="S672" s="138"/>
    </row>
    <row r="673" spans="10:19">
      <c r="J673" s="71" t="s">
        <v>2066</v>
      </c>
      <c r="K673" s="92" t="str">
        <f t="shared" si="55"/>
        <v>e1068</v>
      </c>
      <c r="L673" s="18" t="str">
        <f t="shared" si="56"/>
        <v>Garanties individuelles dépendance à titre principal - garanties annuelles sans maintien de couverture</v>
      </c>
      <c r="M673" s="141"/>
      <c r="N673" s="141" t="s">
        <v>192</v>
      </c>
      <c r="O673" s="141" t="s">
        <v>427</v>
      </c>
      <c r="P673" s="138"/>
      <c r="Q673" s="138"/>
      <c r="R673" s="138"/>
      <c r="S673" s="138"/>
    </row>
    <row r="674" spans="10:19">
      <c r="J674" s="71" t="s">
        <v>2068</v>
      </c>
      <c r="K674" s="92" t="str">
        <f t="shared" si="55"/>
        <v>e1069</v>
      </c>
      <c r="L674" s="18" t="str">
        <f t="shared" si="56"/>
        <v>Garanties individuelles dépendance à titre principal - garanties annuelles avec maintien de couverture</v>
      </c>
      <c r="M674" s="141"/>
      <c r="N674" s="141" t="s">
        <v>192</v>
      </c>
      <c r="O674" s="141" t="s">
        <v>427</v>
      </c>
      <c r="P674" s="138"/>
      <c r="Q674" s="138"/>
      <c r="R674" s="138"/>
      <c r="S674" s="138"/>
    </row>
    <row r="675" spans="10:19">
      <c r="J675" s="71" t="s">
        <v>2070</v>
      </c>
      <c r="K675" s="92" t="str">
        <f t="shared" si="55"/>
        <v>e1070</v>
      </c>
      <c r="L675" s="18" t="str">
        <f t="shared" si="56"/>
        <v>Garanties individuelles dépendance à titre principal - garanties viagères</v>
      </c>
      <c r="M675" s="141"/>
      <c r="N675" s="141" t="s">
        <v>192</v>
      </c>
      <c r="O675" s="141" t="s">
        <v>427</v>
      </c>
      <c r="P675" s="138"/>
      <c r="Q675" s="138"/>
      <c r="R675" s="138"/>
      <c r="S675" s="138"/>
    </row>
    <row r="676" spans="10:19">
      <c r="J676" s="70" t="s">
        <v>2072</v>
      </c>
      <c r="K676" s="92" t="str">
        <f t="shared" si="55"/>
        <v>e1071</v>
      </c>
      <c r="L676" s="18" t="str">
        <f t="shared" si="56"/>
        <v>Garanties individuelles dépendance à titre accessoire</v>
      </c>
      <c r="M676" s="141" t="s">
        <v>190</v>
      </c>
      <c r="N676" s="141" t="s">
        <v>192</v>
      </c>
      <c r="O676" s="141" t="s">
        <v>427</v>
      </c>
      <c r="P676" s="138"/>
      <c r="Q676" s="138"/>
      <c r="R676" s="138"/>
      <c r="S676" s="138"/>
    </row>
    <row r="677" spans="10:19">
      <c r="J677" s="71" t="s">
        <v>2074</v>
      </c>
      <c r="K677" s="92" t="str">
        <f t="shared" si="55"/>
        <v>e1072</v>
      </c>
      <c r="L677" s="18" t="str">
        <f t="shared" si="56"/>
        <v>Garanties individuelles dépendance à titre accessoire - garanties annuelles sans maintien de couverture</v>
      </c>
      <c r="M677" s="141"/>
      <c r="N677" s="141" t="s">
        <v>192</v>
      </c>
      <c r="O677" s="141" t="s">
        <v>427</v>
      </c>
      <c r="P677" s="138"/>
      <c r="Q677" s="138"/>
      <c r="R677" s="138"/>
      <c r="S677" s="138"/>
    </row>
    <row r="678" spans="10:19">
      <c r="J678" s="71" t="s">
        <v>2076</v>
      </c>
      <c r="K678" s="92" t="str">
        <f t="shared" si="55"/>
        <v>e1073</v>
      </c>
      <c r="L678" s="18" t="str">
        <f t="shared" si="56"/>
        <v>Garanties individuelles dépendance à titre accessoire - garanties annuelles avec maintien de couverture</v>
      </c>
      <c r="M678" s="141"/>
      <c r="N678" s="141" t="s">
        <v>192</v>
      </c>
      <c r="O678" s="141" t="s">
        <v>427</v>
      </c>
      <c r="P678" s="138"/>
      <c r="Q678" s="138"/>
      <c r="R678" s="138"/>
      <c r="S678" s="138"/>
    </row>
    <row r="679" spans="10:19">
      <c r="J679" s="71" t="s">
        <v>2078</v>
      </c>
      <c r="K679" s="92" t="str">
        <f t="shared" si="55"/>
        <v>e1074</v>
      </c>
      <c r="L679" s="18" t="str">
        <f t="shared" si="56"/>
        <v>Garanties individuelles dépendance à titre accessoire - garanties viagères</v>
      </c>
      <c r="M679" s="141"/>
      <c r="N679" s="141" t="s">
        <v>192</v>
      </c>
      <c r="O679" s="141" t="s">
        <v>427</v>
      </c>
      <c r="P679" s="142"/>
      <c r="Q679" s="138"/>
      <c r="R679" s="138"/>
      <c r="S679" s="138"/>
    </row>
    <row r="680" spans="10:19">
      <c r="J680" s="70" t="s">
        <v>2080</v>
      </c>
      <c r="K680" s="92" t="str">
        <f t="shared" si="55"/>
        <v>e1075</v>
      </c>
      <c r="L680" s="18" t="str">
        <f t="shared" si="56"/>
        <v>Autres garanties individuelles d'autres dommages corporels</v>
      </c>
      <c r="M680" s="141"/>
      <c r="N680" s="141" t="s">
        <v>192</v>
      </c>
      <c r="O680" s="141" t="s">
        <v>427</v>
      </c>
      <c r="P680" s="142"/>
      <c r="Q680" s="138"/>
      <c r="R680" s="138"/>
      <c r="S680" s="138"/>
    </row>
    <row r="681" spans="10:19">
      <c r="J681" s="56" t="s">
        <v>321</v>
      </c>
      <c r="K681" s="92" t="str">
        <f t="shared" si="55"/>
        <v>e915</v>
      </c>
      <c r="L681" s="18" t="str">
        <f t="shared" si="56"/>
        <v>Autres garanties (dont incap. Inval) [212]</v>
      </c>
      <c r="M681" s="141" t="s">
        <v>190</v>
      </c>
      <c r="N681" s="141" t="s">
        <v>192</v>
      </c>
      <c r="O681" s="141" t="s">
        <v>427</v>
      </c>
      <c r="P681" s="142"/>
      <c r="Q681" s="138"/>
      <c r="R681" s="138"/>
      <c r="S681" s="138"/>
    </row>
    <row r="682" spans="10:19">
      <c r="J682" s="22" t="s">
        <v>2082</v>
      </c>
      <c r="K682" s="92" t="str">
        <f t="shared" si="55"/>
        <v>e1076</v>
      </c>
      <c r="L682" s="18" t="str">
        <f t="shared" si="56"/>
        <v>Garanties collectives incapacité de travail indemnités journalières</v>
      </c>
      <c r="M682" s="141" t="s">
        <v>190</v>
      </c>
      <c r="N682" s="141" t="s">
        <v>192</v>
      </c>
      <c r="O682" s="141" t="s">
        <v>427</v>
      </c>
      <c r="P682" s="142"/>
      <c r="Q682" s="138"/>
      <c r="R682" s="138"/>
      <c r="S682" s="138"/>
    </row>
    <row r="683" spans="10:19">
      <c r="J683" s="56" t="s">
        <v>2084</v>
      </c>
      <c r="K683" s="92" t="str">
        <f t="shared" si="55"/>
        <v>e1077</v>
      </c>
      <c r="L683" s="18" t="str">
        <f t="shared" si="56"/>
        <v>Garanties collectives incapacité de travail indemnités journalières - pour maladie</v>
      </c>
      <c r="M683" s="141"/>
      <c r="N683" s="141" t="s">
        <v>192</v>
      </c>
      <c r="O683" s="141" t="s">
        <v>427</v>
      </c>
      <c r="P683" s="142"/>
      <c r="Q683" s="138"/>
      <c r="R683" s="138"/>
      <c r="S683" s="138"/>
    </row>
    <row r="684" spans="10:19">
      <c r="J684" s="56" t="s">
        <v>2086</v>
      </c>
      <c r="K684" s="92" t="str">
        <f t="shared" si="55"/>
        <v>e1078</v>
      </c>
      <c r="L684" s="18" t="str">
        <f t="shared" si="56"/>
        <v>Garanties collectives incapacité de travail indemnités journalières - pour maternité</v>
      </c>
      <c r="M684" s="141"/>
      <c r="N684" s="141" t="s">
        <v>192</v>
      </c>
      <c r="O684" s="141" t="s">
        <v>427</v>
      </c>
      <c r="P684" s="142"/>
      <c r="Q684" s="138"/>
      <c r="R684" s="138"/>
      <c r="S684" s="138"/>
    </row>
    <row r="685" spans="10:19">
      <c r="J685" s="56" t="s">
        <v>2088</v>
      </c>
      <c r="K685" s="92" t="str">
        <f t="shared" si="55"/>
        <v>e1079</v>
      </c>
      <c r="L685" s="18" t="str">
        <f t="shared" si="56"/>
        <v>Garanties collectives incapacité de travail indemnités journalières - pour accident du travail ou maladie professionnelle</v>
      </c>
      <c r="M685" s="141"/>
      <c r="N685" s="141" t="s">
        <v>192</v>
      </c>
      <c r="O685" s="141" t="s">
        <v>427</v>
      </c>
      <c r="P685" s="142"/>
      <c r="Q685" s="138"/>
      <c r="R685" s="138"/>
      <c r="S685" s="138"/>
    </row>
    <row r="686" spans="10:19">
      <c r="J686" s="22" t="s">
        <v>2090</v>
      </c>
      <c r="K686" s="92" t="str">
        <f t="shared" ref="K686:K717" si="57">VLOOKUP(J686,$A$1:$I$311,2,FALSE)</f>
        <v>e1080</v>
      </c>
      <c r="L686" s="18" t="str">
        <f t="shared" si="56"/>
        <v>Garanties collectives invalidité</v>
      </c>
      <c r="M686" s="141" t="s">
        <v>190</v>
      </c>
      <c r="N686" s="141" t="s">
        <v>192</v>
      </c>
      <c r="O686" s="141" t="s">
        <v>427</v>
      </c>
      <c r="P686" s="142"/>
      <c r="Q686" s="138"/>
      <c r="R686" s="138"/>
      <c r="S686" s="138"/>
    </row>
    <row r="687" spans="10:19">
      <c r="J687" s="56" t="s">
        <v>2092</v>
      </c>
      <c r="K687" s="92" t="str">
        <f t="shared" si="57"/>
        <v>e1081</v>
      </c>
      <c r="L687" s="18" t="str">
        <f t="shared" si="56"/>
        <v>Garanties collectives invalidité - avec versement d'une rente</v>
      </c>
      <c r="M687" s="141"/>
      <c r="N687" s="141" t="s">
        <v>192</v>
      </c>
      <c r="O687" s="141" t="s">
        <v>427</v>
      </c>
      <c r="P687" s="142"/>
      <c r="Q687" s="138"/>
      <c r="R687" s="138"/>
      <c r="S687" s="138"/>
    </row>
    <row r="688" spans="10:19">
      <c r="J688" s="56" t="s">
        <v>2094</v>
      </c>
      <c r="K688" s="92" t="str">
        <f t="shared" si="57"/>
        <v>e1082</v>
      </c>
      <c r="L688" s="18" t="str">
        <f t="shared" si="56"/>
        <v>Garanties collectives invalidité - avec versement d'un capital</v>
      </c>
      <c r="M688" s="141"/>
      <c r="N688" s="141" t="s">
        <v>192</v>
      </c>
      <c r="O688" s="141" t="s">
        <v>427</v>
      </c>
      <c r="P688" s="142"/>
      <c r="Q688" s="138"/>
      <c r="R688" s="138"/>
      <c r="S688" s="138"/>
    </row>
    <row r="689" spans="10:19">
      <c r="J689" s="22" t="s">
        <v>2096</v>
      </c>
      <c r="K689" s="92" t="str">
        <f t="shared" si="57"/>
        <v>e1083</v>
      </c>
      <c r="L689" s="18" t="str">
        <f t="shared" si="56"/>
        <v>Garanties collectives dépendance à titre principal</v>
      </c>
      <c r="M689" s="141" t="s">
        <v>190</v>
      </c>
      <c r="N689" s="141" t="s">
        <v>192</v>
      </c>
      <c r="O689" s="141" t="s">
        <v>427</v>
      </c>
      <c r="P689" s="138"/>
      <c r="Q689" s="138"/>
      <c r="R689" s="138"/>
      <c r="S689" s="138"/>
    </row>
    <row r="690" spans="10:19">
      <c r="J690" s="56" t="s">
        <v>2098</v>
      </c>
      <c r="K690" s="92" t="str">
        <f t="shared" si="57"/>
        <v>e1084</v>
      </c>
      <c r="L690" s="18" t="str">
        <f t="shared" si="56"/>
        <v>Garanties collectives dépendance à titre principal - garanties annuelles sans maintien de couverture</v>
      </c>
      <c r="M690" s="141"/>
      <c r="N690" s="141" t="s">
        <v>192</v>
      </c>
      <c r="O690" s="141" t="s">
        <v>427</v>
      </c>
      <c r="P690" s="138"/>
      <c r="Q690" s="138"/>
      <c r="R690" s="138"/>
      <c r="S690" s="138"/>
    </row>
    <row r="691" spans="10:19">
      <c r="J691" s="56" t="s">
        <v>2100</v>
      </c>
      <c r="K691" s="92" t="str">
        <f t="shared" si="57"/>
        <v>e1085</v>
      </c>
      <c r="L691" s="18" t="str">
        <f t="shared" si="56"/>
        <v>Garanties collectives dépendance à titre principal - garanties annuelles avec maintien de couverture</v>
      </c>
      <c r="M691" s="141"/>
      <c r="N691" s="141" t="s">
        <v>192</v>
      </c>
      <c r="O691" s="141" t="s">
        <v>427</v>
      </c>
      <c r="P691" s="138"/>
      <c r="Q691" s="138"/>
      <c r="R691" s="138"/>
      <c r="S691" s="138"/>
    </row>
    <row r="692" spans="10:19">
      <c r="J692" s="56" t="s">
        <v>2102</v>
      </c>
      <c r="K692" s="92" t="str">
        <f t="shared" si="57"/>
        <v>e1086</v>
      </c>
      <c r="L692" s="18" t="str">
        <f t="shared" si="56"/>
        <v>Garanties collectives dépendance à titre principal - garanties viagères</v>
      </c>
      <c r="M692" s="141"/>
      <c r="N692" s="141" t="s">
        <v>192</v>
      </c>
      <c r="O692" s="141" t="s">
        <v>427</v>
      </c>
      <c r="P692" s="138"/>
      <c r="Q692" s="138"/>
      <c r="R692" s="138"/>
      <c r="S692" s="138"/>
    </row>
    <row r="693" spans="10:19">
      <c r="J693" s="22" t="s">
        <v>2104</v>
      </c>
      <c r="K693" s="92" t="str">
        <f t="shared" si="57"/>
        <v>e1087</v>
      </c>
      <c r="L693" s="18" t="str">
        <f t="shared" si="56"/>
        <v>Garanties collectives dépendance à titre accessoire</v>
      </c>
      <c r="M693" s="141" t="s">
        <v>190</v>
      </c>
      <c r="N693" s="141" t="s">
        <v>192</v>
      </c>
      <c r="O693" s="141" t="s">
        <v>427</v>
      </c>
      <c r="P693" s="138"/>
      <c r="Q693" s="138"/>
      <c r="R693" s="138"/>
      <c r="S693" s="138"/>
    </row>
    <row r="694" spans="10:19">
      <c r="J694" s="56" t="s">
        <v>2106</v>
      </c>
      <c r="K694" s="92" t="str">
        <f t="shared" si="57"/>
        <v>e1088</v>
      </c>
      <c r="L694" s="18" t="str">
        <f t="shared" si="56"/>
        <v>Garanties collectives dépendance à titre accessoire - garanties annuelles sans maintien de couverture</v>
      </c>
      <c r="M694" s="141"/>
      <c r="N694" s="141" t="s">
        <v>192</v>
      </c>
      <c r="O694" s="141" t="s">
        <v>427</v>
      </c>
      <c r="P694" s="138"/>
      <c r="Q694" s="138"/>
      <c r="R694" s="138"/>
    </row>
    <row r="695" spans="10:19">
      <c r="J695" s="56" t="s">
        <v>2108</v>
      </c>
      <c r="K695" s="92" t="str">
        <f t="shared" si="57"/>
        <v>e1089</v>
      </c>
      <c r="L695" s="18" t="str">
        <f t="shared" si="56"/>
        <v>Garanties collectives dépendance à titre accessoire - garanties annuelles avec maintien de couverture</v>
      </c>
      <c r="M695" s="141"/>
      <c r="N695" s="141" t="s">
        <v>192</v>
      </c>
      <c r="O695" s="141" t="s">
        <v>427</v>
      </c>
      <c r="P695" s="138"/>
    </row>
    <row r="696" spans="10:19">
      <c r="J696" s="56" t="s">
        <v>2110</v>
      </c>
      <c r="K696" s="92" t="str">
        <f t="shared" si="57"/>
        <v>e1090</v>
      </c>
      <c r="L696" s="18" t="str">
        <f t="shared" si="56"/>
        <v>Garanties collectives dépendance à titre accessoire - garanties viagères</v>
      </c>
      <c r="M696" s="141"/>
      <c r="N696" s="141" t="s">
        <v>192</v>
      </c>
      <c r="O696" s="141" t="s">
        <v>427</v>
      </c>
      <c r="P696" s="138"/>
    </row>
    <row r="697" spans="10:19">
      <c r="J697" s="22" t="s">
        <v>2112</v>
      </c>
      <c r="K697" s="92" t="str">
        <f t="shared" si="57"/>
        <v>e1091</v>
      </c>
      <c r="L697" s="18" t="str">
        <f t="shared" si="56"/>
        <v>Autres garanties collectives d'autres dommages corporels</v>
      </c>
      <c r="M697" s="141"/>
      <c r="N697" s="141" t="s">
        <v>192</v>
      </c>
      <c r="O697" s="141" t="s">
        <v>427</v>
      </c>
      <c r="P697" s="138"/>
    </row>
    <row r="698" spans="10:19">
      <c r="J698" s="47" t="s">
        <v>2114</v>
      </c>
      <c r="K698" s="92" t="str">
        <f t="shared" si="57"/>
        <v>e1092</v>
      </c>
      <c r="L698" s="18" t="str">
        <f t="shared" si="56"/>
        <v>Garanties décès et invalidité avec perte totale et irréversible d'autonomie (PTIA) - individuelles et collectives</v>
      </c>
      <c r="M698" s="141" t="s">
        <v>190</v>
      </c>
      <c r="N698" s="141" t="s">
        <v>192</v>
      </c>
      <c r="O698" s="141" t="s">
        <v>427</v>
      </c>
      <c r="P698" s="138"/>
    </row>
    <row r="699" spans="10:19">
      <c r="J699" s="22" t="s">
        <v>2116</v>
      </c>
      <c r="K699" s="92" t="str">
        <f t="shared" si="57"/>
        <v>e1093</v>
      </c>
      <c r="L699" s="18" t="str">
        <f t="shared" si="56"/>
        <v>Garanties individuelles décès et invalidité avec perte totale et irréversible d'autonomie (PTIA)</v>
      </c>
      <c r="M699" s="141" t="s">
        <v>190</v>
      </c>
      <c r="N699" s="141" t="s">
        <v>192</v>
      </c>
      <c r="O699" s="141" t="s">
        <v>427</v>
      </c>
      <c r="P699" s="138"/>
    </row>
    <row r="700" spans="10:19">
      <c r="J700" s="56" t="s">
        <v>2118</v>
      </c>
      <c r="K700" s="92" t="str">
        <f t="shared" si="57"/>
        <v>e1094</v>
      </c>
      <c r="L700" s="18" t="str">
        <f t="shared" si="56"/>
        <v>Garanties individuelles temporaires décès et invalidité avec perte totale et irréversible d'autonomie (PTIA)</v>
      </c>
      <c r="M700" s="141" t="s">
        <v>190</v>
      </c>
      <c r="N700" s="141" t="s">
        <v>192</v>
      </c>
      <c r="O700" s="141" t="s">
        <v>427</v>
      </c>
      <c r="P700" s="138"/>
    </row>
    <row r="701" spans="10:19">
      <c r="J701" s="70" t="s">
        <v>2120</v>
      </c>
      <c r="K701" s="92" t="str">
        <f t="shared" si="57"/>
        <v>e1095</v>
      </c>
      <c r="L701" s="18" t="str">
        <f t="shared" si="56"/>
        <v>Garanties individuelles temporaires décès et invalidité PTIA - avec versement d'un capital</v>
      </c>
      <c r="M701" s="141"/>
      <c r="N701" s="141" t="s">
        <v>192</v>
      </c>
      <c r="O701" s="141" t="s">
        <v>427</v>
      </c>
      <c r="P701" s="138"/>
    </row>
    <row r="702" spans="10:19">
      <c r="J702" s="70" t="s">
        <v>2122</v>
      </c>
      <c r="K702" s="92" t="str">
        <f t="shared" si="57"/>
        <v>e1096</v>
      </c>
      <c r="L702" s="18" t="str">
        <f t="shared" si="56"/>
        <v>Garanties individuelles temporaires décès et invalidité PTIA - avec versement d'une rente d'invalidité</v>
      </c>
      <c r="M702" s="141"/>
      <c r="N702" s="141" t="s">
        <v>192</v>
      </c>
      <c r="O702" s="141" t="s">
        <v>427</v>
      </c>
      <c r="P702" s="138"/>
    </row>
    <row r="703" spans="10:19">
      <c r="J703" s="70" t="s">
        <v>2124</v>
      </c>
      <c r="K703" s="92" t="str">
        <f t="shared" si="57"/>
        <v>e1097</v>
      </c>
      <c r="L703" s="18" t="str">
        <f t="shared" si="56"/>
        <v>Garanties individuelles temporaires décès et invalidité PTIA - avec versement d'une rente de conjoint survivant</v>
      </c>
      <c r="M703" s="141"/>
      <c r="N703" s="141" t="s">
        <v>192</v>
      </c>
      <c r="O703" s="141" t="s">
        <v>427</v>
      </c>
      <c r="P703" s="138"/>
    </row>
    <row r="704" spans="10:19">
      <c r="J704" s="70" t="s">
        <v>2126</v>
      </c>
      <c r="K704" s="92" t="str">
        <f t="shared" si="57"/>
        <v>e1098</v>
      </c>
      <c r="L704" s="18" t="str">
        <f t="shared" si="56"/>
        <v>Garanties individuelles temporaires décès et invalidité PTIA - avec versement d'une rente d'éducation ou d'orphelin</v>
      </c>
      <c r="M704" s="141"/>
      <c r="N704" s="141" t="s">
        <v>192</v>
      </c>
      <c r="O704" s="141" t="s">
        <v>427</v>
      </c>
      <c r="P704" s="138"/>
    </row>
    <row r="705" spans="10:16">
      <c r="J705" s="56" t="s">
        <v>2128</v>
      </c>
      <c r="K705" s="92" t="str">
        <f t="shared" si="57"/>
        <v>e1099</v>
      </c>
      <c r="L705" s="18" t="str">
        <f t="shared" si="56"/>
        <v>Garanties individuelles vie entière décès et invalidité avec perte totale et irréversible d'autonomie (PTIA)</v>
      </c>
      <c r="M705" s="141" t="s">
        <v>190</v>
      </c>
      <c r="N705" s="141" t="s">
        <v>192</v>
      </c>
      <c r="O705" s="141" t="s">
        <v>427</v>
      </c>
      <c r="P705" s="138"/>
    </row>
    <row r="706" spans="10:16">
      <c r="J706" s="70" t="s">
        <v>2130</v>
      </c>
      <c r="K706" s="92" t="str">
        <f t="shared" si="57"/>
        <v>e1200</v>
      </c>
      <c r="L706" s="18" t="str">
        <f t="shared" si="56"/>
        <v>Garanties individuelles vie entière décès et invalidité PTIA - avec versement d'un capital</v>
      </c>
      <c r="M706" s="141"/>
      <c r="N706" s="141" t="s">
        <v>192</v>
      </c>
      <c r="O706" s="141" t="s">
        <v>427</v>
      </c>
      <c r="P706" s="138"/>
    </row>
    <row r="707" spans="10:16">
      <c r="J707" s="70" t="s">
        <v>2131</v>
      </c>
      <c r="K707" s="92" t="str">
        <f t="shared" si="57"/>
        <v>e1201</v>
      </c>
      <c r="L707" s="18" t="str">
        <f t="shared" si="56"/>
        <v>Garanties individuelles vie entière décès et invalidité PTIA - avec versement d'une rente d'invalidité</v>
      </c>
      <c r="M707" s="141"/>
      <c r="N707" s="141" t="s">
        <v>192</v>
      </c>
      <c r="O707" s="141" t="s">
        <v>427</v>
      </c>
      <c r="P707" s="138"/>
    </row>
    <row r="708" spans="10:16">
      <c r="J708" s="70" t="s">
        <v>2132</v>
      </c>
      <c r="K708" s="92" t="str">
        <f t="shared" si="57"/>
        <v>e1202</v>
      </c>
      <c r="L708" s="18" t="str">
        <f t="shared" si="56"/>
        <v>Garanties individuelles vie entière décès et invalidité PTIA - avec versement d'une rente de conjoint survivant</v>
      </c>
      <c r="M708" s="141"/>
      <c r="N708" s="141" t="s">
        <v>192</v>
      </c>
      <c r="O708" s="141" t="s">
        <v>427</v>
      </c>
      <c r="P708" s="138"/>
    </row>
    <row r="709" spans="10:16">
      <c r="J709" s="70" t="s">
        <v>2133</v>
      </c>
      <c r="K709" s="92" t="str">
        <f t="shared" si="57"/>
        <v>e1203</v>
      </c>
      <c r="L709" s="18" t="str">
        <f t="shared" si="56"/>
        <v>Garanties individuelles vie entière décès et invalidité PTIA - avec versement d'une rente d'éducation ou d'orphelin</v>
      </c>
      <c r="M709" s="141"/>
      <c r="N709" s="141" t="s">
        <v>192</v>
      </c>
      <c r="O709" s="141" t="s">
        <v>427</v>
      </c>
      <c r="P709" s="138"/>
    </row>
    <row r="710" spans="10:16">
      <c r="J710" s="56" t="s">
        <v>2134</v>
      </c>
      <c r="K710" s="92" t="str">
        <f t="shared" si="57"/>
        <v>e1204</v>
      </c>
      <c r="L710" s="18" t="str">
        <f t="shared" si="56"/>
        <v>Autres garanties individuelles décès</v>
      </c>
      <c r="M710" s="141"/>
      <c r="N710" s="141" t="s">
        <v>192</v>
      </c>
      <c r="O710" s="141" t="s">
        <v>427</v>
      </c>
      <c r="P710" s="138"/>
    </row>
    <row r="711" spans="10:16">
      <c r="J711" s="22" t="s">
        <v>2135</v>
      </c>
      <c r="K711" s="92" t="str">
        <f t="shared" si="57"/>
        <v>e1205</v>
      </c>
      <c r="L711" s="18" t="str">
        <f t="shared" si="56"/>
        <v>Garanties collectives décès et invalidité avec perte totale et irréversible d'autonomie (PTIA)</v>
      </c>
      <c r="M711" s="141" t="s">
        <v>190</v>
      </c>
      <c r="N711" s="141" t="s">
        <v>192</v>
      </c>
      <c r="O711" s="141" t="s">
        <v>427</v>
      </c>
      <c r="P711" s="138"/>
    </row>
    <row r="712" spans="10:16">
      <c r="J712" s="56" t="s">
        <v>2136</v>
      </c>
      <c r="K712" s="92" t="str">
        <f t="shared" si="57"/>
        <v>e1206</v>
      </c>
      <c r="L712" s="18" t="str">
        <f t="shared" si="56"/>
        <v>Garanties collectives temporaires décès et invalidité avec perte totale et irréversible d'autonomie (PTIA)</v>
      </c>
      <c r="M712" s="141" t="s">
        <v>190</v>
      </c>
      <c r="N712" s="141" t="s">
        <v>192</v>
      </c>
      <c r="O712" s="141" t="s">
        <v>427</v>
      </c>
      <c r="P712" s="138"/>
    </row>
    <row r="713" spans="10:16">
      <c r="J713" s="70" t="s">
        <v>2137</v>
      </c>
      <c r="K713" s="92" t="str">
        <f t="shared" si="57"/>
        <v>e1207</v>
      </c>
      <c r="L713" s="18" t="str">
        <f t="shared" si="56"/>
        <v>Garanties collectives temporaires décès et invalidité PTIA - avec versement d'un capital</v>
      </c>
      <c r="M713" s="141"/>
      <c r="N713" s="141" t="s">
        <v>192</v>
      </c>
      <c r="O713" s="141" t="s">
        <v>427</v>
      </c>
      <c r="P713" s="138"/>
    </row>
    <row r="714" spans="10:16">
      <c r="J714" s="70" t="s">
        <v>2138</v>
      </c>
      <c r="K714" s="92" t="str">
        <f t="shared" si="57"/>
        <v>e1208</v>
      </c>
      <c r="L714" s="18" t="str">
        <f t="shared" si="56"/>
        <v>Garanties collectives temporaires décès et invalidité PTIA - avec versement d'une rente d'invalidité</v>
      </c>
      <c r="M714" s="141"/>
      <c r="N714" s="141" t="s">
        <v>192</v>
      </c>
      <c r="O714" s="141" t="s">
        <v>427</v>
      </c>
      <c r="P714" s="138"/>
    </row>
    <row r="715" spans="10:16">
      <c r="J715" s="70" t="s">
        <v>2139</v>
      </c>
      <c r="K715" s="92" t="str">
        <f t="shared" si="57"/>
        <v>e1209</v>
      </c>
      <c r="L715" s="18" t="str">
        <f t="shared" si="56"/>
        <v>Garanties collectives temporaires décès et invalidité PTIA - avec versement d'une rente de conjoint survivant</v>
      </c>
      <c r="M715" s="141"/>
      <c r="N715" s="141" t="s">
        <v>192</v>
      </c>
      <c r="O715" s="141" t="s">
        <v>427</v>
      </c>
      <c r="P715" s="138"/>
    </row>
    <row r="716" spans="10:16">
      <c r="J716" s="70" t="s">
        <v>2140</v>
      </c>
      <c r="K716" s="92" t="str">
        <f t="shared" si="57"/>
        <v>e1210</v>
      </c>
      <c r="L716" s="18" t="str">
        <f t="shared" si="56"/>
        <v>Garanties collectives temporaires décès et invalidité PTIA - avec versement d'une rente d'éducation ou d'orphelin</v>
      </c>
      <c r="M716" s="141"/>
      <c r="N716" s="141" t="s">
        <v>192</v>
      </c>
      <c r="O716" s="141" t="s">
        <v>427</v>
      </c>
      <c r="P716" s="138"/>
    </row>
    <row r="717" spans="10:16">
      <c r="J717" s="56" t="s">
        <v>2141</v>
      </c>
      <c r="K717" s="92" t="str">
        <f t="shared" si="57"/>
        <v>e1211</v>
      </c>
      <c r="L717" s="18" t="str">
        <f t="shared" si="56"/>
        <v>Garanties collectives vie entière décès et invalidité avec perte totale et irréversible d'autonomie (PTIA)</v>
      </c>
      <c r="M717" s="141" t="s">
        <v>190</v>
      </c>
      <c r="N717" s="141" t="s">
        <v>192</v>
      </c>
      <c r="O717" s="141" t="s">
        <v>427</v>
      </c>
      <c r="P717" s="138"/>
    </row>
    <row r="718" spans="10:16">
      <c r="J718" s="70" t="s">
        <v>2142</v>
      </c>
      <c r="K718" s="92" t="str">
        <f t="shared" ref="K718:K749" si="58">VLOOKUP(J718,$A$1:$I$311,2,FALSE)</f>
        <v>e1212</v>
      </c>
      <c r="L718" s="18" t="str">
        <f t="shared" ref="L718:L759" si="59">J718</f>
        <v>Garanties collectives vie entière décès et invalidité PTIA - avec versement d'un capital</v>
      </c>
      <c r="M718" s="141"/>
      <c r="N718" s="141" t="s">
        <v>192</v>
      </c>
      <c r="O718" s="141" t="s">
        <v>427</v>
      </c>
      <c r="P718" s="138"/>
    </row>
    <row r="719" spans="10:16">
      <c r="J719" s="70" t="s">
        <v>2143</v>
      </c>
      <c r="K719" s="92" t="str">
        <f t="shared" si="58"/>
        <v>e1213</v>
      </c>
      <c r="L719" s="18" t="str">
        <f t="shared" si="59"/>
        <v>Garanties collectives vie entière décès et invalidité PTIA - avec versement d'une rente d'invalidité</v>
      </c>
      <c r="M719" s="141"/>
      <c r="N719" s="141" t="s">
        <v>192</v>
      </c>
      <c r="O719" s="141" t="s">
        <v>427</v>
      </c>
      <c r="P719" s="138"/>
    </row>
    <row r="720" spans="10:16">
      <c r="J720" s="70" t="s">
        <v>2144</v>
      </c>
      <c r="K720" s="92" t="str">
        <f t="shared" si="58"/>
        <v>e1214</v>
      </c>
      <c r="L720" s="18" t="str">
        <f t="shared" si="59"/>
        <v>Garanties collectives vie entière décès et invalidité PTIA - avec versement d'une rente de conjoint survivant</v>
      </c>
      <c r="M720" s="141"/>
      <c r="N720" s="141" t="s">
        <v>192</v>
      </c>
      <c r="O720" s="141" t="s">
        <v>427</v>
      </c>
      <c r="P720" s="138"/>
    </row>
    <row r="721" spans="10:16">
      <c r="J721" s="70" t="s">
        <v>2145</v>
      </c>
      <c r="K721" s="92" t="str">
        <f t="shared" si="58"/>
        <v>e1215</v>
      </c>
      <c r="L721" s="18" t="str">
        <f t="shared" si="59"/>
        <v>Garanties collectives vie entière décès et invalidité PTIA - avec versement d'une rente d'éducation ou d'orphelin</v>
      </c>
      <c r="M721" s="141"/>
      <c r="N721" s="141" t="s">
        <v>192</v>
      </c>
      <c r="O721" s="141" t="s">
        <v>427</v>
      </c>
      <c r="P721" s="138"/>
    </row>
    <row r="722" spans="10:16">
      <c r="J722" s="56" t="s">
        <v>2146</v>
      </c>
      <c r="K722" s="92" t="str">
        <f t="shared" si="58"/>
        <v>e1216</v>
      </c>
      <c r="L722" s="18" t="str">
        <f t="shared" si="59"/>
        <v>Autres garanties collectives décès</v>
      </c>
      <c r="M722" s="141"/>
      <c r="N722" s="141" t="s">
        <v>192</v>
      </c>
      <c r="O722" s="141" t="s">
        <v>427</v>
      </c>
      <c r="P722" s="138"/>
    </row>
    <row r="723" spans="10:16">
      <c r="J723" s="47" t="s">
        <v>2147</v>
      </c>
      <c r="K723" s="92" t="str">
        <f t="shared" si="58"/>
        <v>e1217</v>
      </c>
      <c r="L723" s="18" t="str">
        <f t="shared" si="59"/>
        <v>Garanties de retraite supplémentaire, indemnités de fin de carrière et préretraite - individuelles et collectives</v>
      </c>
      <c r="M723" s="141" t="s">
        <v>190</v>
      </c>
      <c r="N723" s="141" t="s">
        <v>192</v>
      </c>
      <c r="O723" s="141" t="s">
        <v>427</v>
      </c>
      <c r="P723" s="138"/>
    </row>
    <row r="724" spans="10:16">
      <c r="J724" s="22" t="s">
        <v>2148</v>
      </c>
      <c r="K724" s="92" t="str">
        <f t="shared" si="58"/>
        <v>e1218</v>
      </c>
      <c r="L724" s="18" t="str">
        <f t="shared" si="59"/>
        <v>Garanties individuelles de retraite supplémentaire, indemnités de fin de carrière et préretraite</v>
      </c>
      <c r="M724" s="141" t="s">
        <v>190</v>
      </c>
      <c r="N724" s="141" t="s">
        <v>192</v>
      </c>
      <c r="O724" s="141" t="s">
        <v>427</v>
      </c>
      <c r="P724" s="138"/>
    </row>
    <row r="725" spans="10:16">
      <c r="J725" s="56" t="s">
        <v>2149</v>
      </c>
      <c r="K725" s="92" t="str">
        <f t="shared" si="58"/>
        <v>e1219</v>
      </c>
      <c r="L725" s="18" t="str">
        <f t="shared" si="59"/>
        <v>Garanties individuelles de retraite supplémentaire - Plan épargne retraite populaire (PERP)</v>
      </c>
      <c r="M725" s="141"/>
      <c r="N725" s="141" t="s">
        <v>192</v>
      </c>
      <c r="O725" s="141" t="s">
        <v>427</v>
      </c>
      <c r="P725" s="138"/>
    </row>
    <row r="726" spans="10:16">
      <c r="J726" s="56" t="s">
        <v>2150</v>
      </c>
      <c r="K726" s="92" t="str">
        <f t="shared" si="58"/>
        <v>e1220</v>
      </c>
      <c r="L726" s="18" t="str">
        <f t="shared" si="59"/>
        <v>Garanties individuelles de retraite supplémentaire - Contrats detinés aux fonctionnaires et élus locaux (PREFON, COREM, CRH, FONPEL, CAREL…)</v>
      </c>
      <c r="M726" s="141"/>
      <c r="N726" s="141" t="s">
        <v>192</v>
      </c>
      <c r="O726" s="141" t="s">
        <v>427</v>
      </c>
      <c r="P726" s="138"/>
    </row>
    <row r="727" spans="10:16">
      <c r="J727" s="56" t="s">
        <v>2151</v>
      </c>
      <c r="K727" s="92" t="str">
        <f t="shared" si="58"/>
        <v>e1221</v>
      </c>
      <c r="L727" s="18" t="str">
        <f t="shared" si="59"/>
        <v>Garanties individuelles de retraite supplémentaire - Retraite mutualiste du combattant (RMC)</v>
      </c>
      <c r="M727" s="141"/>
      <c r="N727" s="141" t="s">
        <v>192</v>
      </c>
      <c r="O727" s="141" t="s">
        <v>427</v>
      </c>
      <c r="P727" s="138"/>
    </row>
    <row r="728" spans="10:16">
      <c r="J728" s="56" t="s">
        <v>2152</v>
      </c>
      <c r="K728" s="92" t="str">
        <f t="shared" si="58"/>
        <v>e1222</v>
      </c>
      <c r="L728" s="18" t="str">
        <f t="shared" si="59"/>
        <v>Garanties individuelles de retraite supplémentaire - Contrats Madelin et exploitants agricoles</v>
      </c>
      <c r="M728" s="141"/>
      <c r="N728" s="141" t="s">
        <v>192</v>
      </c>
      <c r="O728" s="141" t="s">
        <v>427</v>
      </c>
      <c r="P728" s="138"/>
    </row>
    <row r="729" spans="10:16">
      <c r="J729" s="56" t="s">
        <v>2153</v>
      </c>
      <c r="K729" s="92" t="str">
        <f t="shared" si="58"/>
        <v>e1223</v>
      </c>
      <c r="L729" s="18" t="str">
        <f t="shared" si="59"/>
        <v>Garanties individuelles de retraite supplémentaire - Article 39 du code général des impôts (hors indemnités de fin de carrière et préretraites)</v>
      </c>
      <c r="M729" s="141"/>
      <c r="N729" s="141" t="s">
        <v>192</v>
      </c>
      <c r="O729" s="141" t="s">
        <v>427</v>
      </c>
      <c r="P729" s="138"/>
    </row>
    <row r="730" spans="10:16">
      <c r="J730" s="56" t="s">
        <v>2154</v>
      </c>
      <c r="K730" s="92" t="str">
        <f t="shared" si="58"/>
        <v>e1224</v>
      </c>
      <c r="L730" s="18" t="str">
        <f t="shared" si="59"/>
        <v>Garanties individuelles de retraite supplémentaire - Article 82 du code général des impôts</v>
      </c>
      <c r="M730" s="141"/>
      <c r="N730" s="141" t="s">
        <v>192</v>
      </c>
      <c r="O730" s="141" t="s">
        <v>427</v>
      </c>
      <c r="P730" s="138"/>
    </row>
    <row r="731" spans="10:16">
      <c r="J731" s="56" t="s">
        <v>2155</v>
      </c>
      <c r="K731" s="92" t="str">
        <f t="shared" si="58"/>
        <v>e1225</v>
      </c>
      <c r="L731" s="18" t="str">
        <f t="shared" si="59"/>
        <v>Garanties individuelles de retraite supplémentaire - Article 83 du code général des impôts et PÈRE</v>
      </c>
      <c r="M731" s="141"/>
      <c r="N731" s="141" t="s">
        <v>192</v>
      </c>
      <c r="O731" s="141" t="s">
        <v>427</v>
      </c>
      <c r="P731" s="138"/>
    </row>
    <row r="732" spans="10:16">
      <c r="J732" s="56" t="s">
        <v>2156</v>
      </c>
      <c r="K732" s="92" t="str">
        <f t="shared" si="58"/>
        <v>e1226</v>
      </c>
      <c r="L732" s="18" t="str">
        <f t="shared" si="59"/>
        <v>Garanties individuelles de retraite supplémentaire - Autres contrats de retraite supplémentaire</v>
      </c>
      <c r="M732" s="141"/>
      <c r="N732" s="141" t="s">
        <v>192</v>
      </c>
      <c r="O732" s="141" t="s">
        <v>427</v>
      </c>
      <c r="P732" s="138"/>
    </row>
    <row r="733" spans="10:16">
      <c r="J733" s="56" t="s">
        <v>2157</v>
      </c>
      <c r="K733" s="92" t="str">
        <f t="shared" si="58"/>
        <v>e1227</v>
      </c>
      <c r="L733" s="18" t="str">
        <f t="shared" si="59"/>
        <v>Garanties individuelles - indemnités de fin de carrière</v>
      </c>
      <c r="M733" s="141"/>
      <c r="N733" s="141" t="s">
        <v>192</v>
      </c>
      <c r="O733" s="141" t="s">
        <v>427</v>
      </c>
      <c r="P733" s="138"/>
    </row>
    <row r="734" spans="10:16">
      <c r="J734" s="56" t="s">
        <v>2158</v>
      </c>
      <c r="K734" s="92" t="str">
        <f t="shared" si="58"/>
        <v>e1228</v>
      </c>
      <c r="L734" s="18" t="str">
        <f t="shared" si="59"/>
        <v>Garanties individuelles - préretraites</v>
      </c>
      <c r="M734" s="141"/>
      <c r="N734" s="141" t="s">
        <v>192</v>
      </c>
      <c r="O734" s="141" t="s">
        <v>427</v>
      </c>
      <c r="P734" s="138"/>
    </row>
    <row r="735" spans="10:16">
      <c r="J735" s="206" t="s">
        <v>2740</v>
      </c>
      <c r="K735" s="218" t="str">
        <f t="shared" si="58"/>
        <v>e1288</v>
      </c>
      <c r="L735" s="18" t="str">
        <f t="shared" si="59"/>
        <v>Garanties individuelles - PER</v>
      </c>
      <c r="M735" s="141"/>
      <c r="N735" s="141" t="s">
        <v>192</v>
      </c>
      <c r="O735" s="141" t="s">
        <v>427</v>
      </c>
      <c r="P735" s="138"/>
    </row>
    <row r="736" spans="10:16">
      <c r="J736" s="22" t="s">
        <v>2159</v>
      </c>
      <c r="K736" s="92" t="str">
        <f t="shared" si="58"/>
        <v>e1229</v>
      </c>
      <c r="L736" s="18" t="str">
        <f t="shared" si="59"/>
        <v>Garanties collectives de retraite supplémentaire, indemnités de fin de carrière et préretraite</v>
      </c>
      <c r="M736" s="141" t="s">
        <v>190</v>
      </c>
      <c r="N736" s="141" t="s">
        <v>192</v>
      </c>
      <c r="O736" s="141" t="s">
        <v>427</v>
      </c>
      <c r="P736" s="138"/>
    </row>
    <row r="737" spans="10:16">
      <c r="J737" s="56" t="s">
        <v>2160</v>
      </c>
      <c r="K737" s="92" t="str">
        <f t="shared" si="58"/>
        <v>e1230</v>
      </c>
      <c r="L737" s="18" t="str">
        <f t="shared" si="59"/>
        <v>Garanties collectives de retraite supplémentaire - Plan épargne retraite populaire (PERP)</v>
      </c>
      <c r="M737" s="141"/>
      <c r="N737" s="141" t="s">
        <v>192</v>
      </c>
      <c r="O737" s="141" t="s">
        <v>427</v>
      </c>
      <c r="P737" s="138"/>
    </row>
    <row r="738" spans="10:16">
      <c r="J738" s="56" t="s">
        <v>2161</v>
      </c>
      <c r="K738" s="92" t="str">
        <f t="shared" si="58"/>
        <v>e1231</v>
      </c>
      <c r="L738" s="18" t="str">
        <f t="shared" si="59"/>
        <v>Garanties collectives de retraite supplémentaire - Contrats detinés aux fonctionnaires et élus locaux (PREFON, COREM, CRH, FONPEL, CAREL…)</v>
      </c>
      <c r="M738" s="141"/>
      <c r="N738" s="141" t="s">
        <v>192</v>
      </c>
      <c r="O738" s="141" t="s">
        <v>427</v>
      </c>
      <c r="P738" s="138"/>
    </row>
    <row r="739" spans="10:16">
      <c r="J739" s="56" t="s">
        <v>2162</v>
      </c>
      <c r="K739" s="92" t="str">
        <f t="shared" si="58"/>
        <v>e1232</v>
      </c>
      <c r="L739" s="18" t="str">
        <f t="shared" si="59"/>
        <v>Garanties collectives de retraite supplémentaire - Retraite mutualiste du combattant (RMC)</v>
      </c>
      <c r="M739" s="141"/>
      <c r="N739" s="141" t="s">
        <v>192</v>
      </c>
      <c r="O739" s="141" t="s">
        <v>427</v>
      </c>
    </row>
    <row r="740" spans="10:16">
      <c r="J740" s="56" t="s">
        <v>2163</v>
      </c>
      <c r="K740" s="92" t="str">
        <f t="shared" si="58"/>
        <v>e1233</v>
      </c>
      <c r="L740" s="18" t="str">
        <f t="shared" si="59"/>
        <v>Garanties collectives de retraite supplémentaire - Contrats Madelin et exploitants agricoles</v>
      </c>
      <c r="M740" s="141"/>
      <c r="N740" s="141" t="s">
        <v>192</v>
      </c>
      <c r="O740" s="141" t="s">
        <v>427</v>
      </c>
    </row>
    <row r="741" spans="10:16">
      <c r="J741" s="56" t="s">
        <v>2164</v>
      </c>
      <c r="K741" s="92" t="str">
        <f t="shared" si="58"/>
        <v>e1234</v>
      </c>
      <c r="L741" s="18" t="str">
        <f t="shared" si="59"/>
        <v>Garanties collectives de retraite supplémentaire - Article 39 du code général des impôts (hors indemnités de fin de carrière et préretraites)</v>
      </c>
      <c r="M741" s="141"/>
      <c r="N741" s="141" t="s">
        <v>192</v>
      </c>
      <c r="O741" s="141" t="s">
        <v>427</v>
      </c>
    </row>
    <row r="742" spans="10:16">
      <c r="J742" s="56" t="s">
        <v>2165</v>
      </c>
      <c r="K742" s="92" t="str">
        <f t="shared" si="58"/>
        <v>e1235</v>
      </c>
      <c r="L742" s="18" t="str">
        <f t="shared" si="59"/>
        <v>Garanties collectives de retraite supplémentaire - Article 82 du code général des impôts</v>
      </c>
      <c r="M742" s="141"/>
      <c r="N742" s="141" t="s">
        <v>192</v>
      </c>
      <c r="O742" s="141" t="s">
        <v>427</v>
      </c>
    </row>
    <row r="743" spans="10:16">
      <c r="J743" s="56" t="s">
        <v>2166</v>
      </c>
      <c r="K743" s="92" t="str">
        <f t="shared" si="58"/>
        <v>e1236</v>
      </c>
      <c r="L743" s="18" t="str">
        <f t="shared" si="59"/>
        <v>Garanties collectives de retraite supplémentaire - Article 83 du code général des impôts et PÈRE</v>
      </c>
      <c r="M743" s="141"/>
      <c r="N743" s="141" t="s">
        <v>192</v>
      </c>
      <c r="O743" s="141" t="s">
        <v>427</v>
      </c>
    </row>
    <row r="744" spans="10:16">
      <c r="J744" s="56" t="s">
        <v>2167</v>
      </c>
      <c r="K744" s="92" t="str">
        <f t="shared" si="58"/>
        <v>e1237</v>
      </c>
      <c r="L744" s="18" t="str">
        <f t="shared" si="59"/>
        <v>Garanties collectives de retraite supplémentaire - Autres contrats de retraite supplémentaire</v>
      </c>
      <c r="M744" s="141"/>
      <c r="N744" s="141" t="s">
        <v>192</v>
      </c>
      <c r="O744" s="141" t="s">
        <v>427</v>
      </c>
    </row>
    <row r="745" spans="10:16">
      <c r="J745" s="56" t="s">
        <v>2168</v>
      </c>
      <c r="K745" s="92" t="str">
        <f t="shared" si="58"/>
        <v>e1238</v>
      </c>
      <c r="L745" s="18" t="str">
        <f t="shared" si="59"/>
        <v>Garanties collectives - indemnités de fin de carrière</v>
      </c>
      <c r="M745" s="141"/>
      <c r="N745" s="141" t="s">
        <v>192</v>
      </c>
      <c r="O745" s="141" t="s">
        <v>427</v>
      </c>
    </row>
    <row r="746" spans="10:16">
      <c r="J746" s="56" t="s">
        <v>2169</v>
      </c>
      <c r="K746" s="92" t="str">
        <f t="shared" si="58"/>
        <v>e1239</v>
      </c>
      <c r="L746" s="18" t="str">
        <f t="shared" si="59"/>
        <v>Garanties collectives - préretraites</v>
      </c>
      <c r="M746" s="141"/>
      <c r="N746" s="141" t="s">
        <v>192</v>
      </c>
      <c r="O746" s="141" t="s">
        <v>427</v>
      </c>
    </row>
    <row r="747" spans="10:16">
      <c r="J747" s="206" t="s">
        <v>2742</v>
      </c>
      <c r="K747" s="218" t="str">
        <f t="shared" si="58"/>
        <v>e1289</v>
      </c>
      <c r="L747" s="18" t="str">
        <f>J747</f>
        <v>Garanties collectives - PER sans CAA</v>
      </c>
      <c r="M747" s="141"/>
      <c r="N747" s="141" t="s">
        <v>192</v>
      </c>
      <c r="O747" s="141" t="s">
        <v>427</v>
      </c>
    </row>
    <row r="748" spans="10:16">
      <c r="J748" s="206" t="s">
        <v>2743</v>
      </c>
      <c r="K748" s="218" t="str">
        <f t="shared" si="58"/>
        <v>e1290</v>
      </c>
      <c r="L748" s="18" t="str">
        <f>J748</f>
        <v>Garanties collectives - PER avec CAA</v>
      </c>
      <c r="M748" s="141"/>
      <c r="N748" s="141" t="s">
        <v>192</v>
      </c>
      <c r="O748" s="141" t="s">
        <v>427</v>
      </c>
    </row>
    <row r="749" spans="10:16">
      <c r="J749" s="47" t="s">
        <v>2170</v>
      </c>
      <c r="K749" s="92" t="str">
        <f t="shared" si="58"/>
        <v>e1240</v>
      </c>
      <c r="L749" s="18" t="str">
        <f t="shared" si="59"/>
        <v>Garanties perte d'emploi - individuelles et collectives</v>
      </c>
      <c r="M749" s="141" t="s">
        <v>190</v>
      </c>
      <c r="N749" s="141" t="s">
        <v>192</v>
      </c>
      <c r="O749" s="141" t="s">
        <v>427</v>
      </c>
    </row>
    <row r="750" spans="10:16">
      <c r="J750" s="22" t="s">
        <v>2171</v>
      </c>
      <c r="K750" s="92" t="str">
        <f t="shared" ref="K750:K759" si="60">VLOOKUP(J750,$A$1:$I$311,2,FALSE)</f>
        <v>e1241</v>
      </c>
      <c r="L750" s="18" t="str">
        <f t="shared" si="59"/>
        <v>Garanties individuelles de perte d'emploi</v>
      </c>
      <c r="M750" s="141" t="s">
        <v>190</v>
      </c>
      <c r="N750" s="141" t="s">
        <v>192</v>
      </c>
      <c r="O750" s="141" t="s">
        <v>427</v>
      </c>
    </row>
    <row r="751" spans="10:16">
      <c r="J751" s="56" t="s">
        <v>2172</v>
      </c>
      <c r="K751" s="92" t="str">
        <f t="shared" si="60"/>
        <v>e1242</v>
      </c>
      <c r="L751" s="18" t="str">
        <f t="shared" si="59"/>
        <v>Garanties individuelles de perte d'emploi - garanties des contrats TNS Madelin</v>
      </c>
      <c r="M751" s="141"/>
      <c r="N751" s="141" t="s">
        <v>192</v>
      </c>
      <c r="O751" s="141" t="s">
        <v>427</v>
      </c>
    </row>
    <row r="752" spans="10:16">
      <c r="J752" s="56" t="s">
        <v>2173</v>
      </c>
      <c r="K752" s="92" t="str">
        <f t="shared" si="60"/>
        <v>e1243</v>
      </c>
      <c r="L752" s="18" t="str">
        <f t="shared" si="59"/>
        <v>Garanties individuelles de perte d'emploi - autres garanties</v>
      </c>
      <c r="M752" s="141"/>
      <c r="N752" s="141" t="s">
        <v>192</v>
      </c>
      <c r="O752" s="141" t="s">
        <v>427</v>
      </c>
    </row>
    <row r="753" spans="10:17">
      <c r="J753" s="22" t="s">
        <v>2174</v>
      </c>
      <c r="K753" s="92" t="str">
        <f t="shared" si="60"/>
        <v>e1244</v>
      </c>
      <c r="L753" s="18" t="str">
        <f t="shared" si="59"/>
        <v>Garanties collectives de perte d'emploi</v>
      </c>
      <c r="M753" s="141" t="s">
        <v>190</v>
      </c>
      <c r="N753" s="141" t="s">
        <v>192</v>
      </c>
      <c r="O753" s="141" t="s">
        <v>427</v>
      </c>
    </row>
    <row r="754" spans="10:17">
      <c r="J754" s="56" t="s">
        <v>2175</v>
      </c>
      <c r="K754" s="92" t="str">
        <f t="shared" si="60"/>
        <v>e1245</v>
      </c>
      <c r="L754" s="18" t="str">
        <f t="shared" si="59"/>
        <v>Garanties collectives de perte d'emploi - garanties des contrats TNS Madelin</v>
      </c>
      <c r="M754" s="141"/>
      <c r="N754" s="141" t="s">
        <v>192</v>
      </c>
      <c r="O754" s="141" t="s">
        <v>427</v>
      </c>
    </row>
    <row r="755" spans="10:17">
      <c r="J755" s="56" t="s">
        <v>2176</v>
      </c>
      <c r="K755" s="92" t="str">
        <f t="shared" si="60"/>
        <v>e1246</v>
      </c>
      <c r="L755" s="18" t="str">
        <f t="shared" si="59"/>
        <v>Garanties collectives de perte d'emploi - autres garanties</v>
      </c>
      <c r="M755" s="141"/>
      <c r="N755" s="141" t="s">
        <v>192</v>
      </c>
      <c r="O755" s="141" t="s">
        <v>427</v>
      </c>
    </row>
    <row r="756" spans="10:17">
      <c r="J756" s="47" t="s">
        <v>2177</v>
      </c>
      <c r="K756" s="92" t="str">
        <f t="shared" si="60"/>
        <v>e1247</v>
      </c>
      <c r="L756" s="18" t="str">
        <f t="shared" si="59"/>
        <v>Garanties famille - individuelles et collectives</v>
      </c>
      <c r="M756" s="141" t="s">
        <v>190</v>
      </c>
      <c r="N756" s="141" t="s">
        <v>192</v>
      </c>
      <c r="O756" s="141" t="s">
        <v>427</v>
      </c>
    </row>
    <row r="757" spans="10:17">
      <c r="J757" s="22" t="s">
        <v>2178</v>
      </c>
      <c r="K757" s="92" t="str">
        <f t="shared" si="60"/>
        <v>e1248</v>
      </c>
      <c r="L757" s="18" t="str">
        <f t="shared" si="59"/>
        <v>Garanties individuelles famille</v>
      </c>
      <c r="M757" s="141"/>
      <c r="N757" s="141" t="s">
        <v>192</v>
      </c>
      <c r="O757" s="141" t="s">
        <v>427</v>
      </c>
    </row>
    <row r="758" spans="10:17">
      <c r="J758" s="22" t="s">
        <v>2179</v>
      </c>
      <c r="K758" s="92" t="str">
        <f t="shared" si="60"/>
        <v>e1249</v>
      </c>
      <c r="L758" s="18" t="str">
        <f t="shared" si="59"/>
        <v>Garanties collectives famille</v>
      </c>
      <c r="M758" s="141"/>
      <c r="N758" s="141" t="s">
        <v>192</v>
      </c>
      <c r="O758" s="141" t="s">
        <v>427</v>
      </c>
    </row>
    <row r="759" spans="10:17">
      <c r="J759" s="47" t="s">
        <v>2180</v>
      </c>
      <c r="K759" s="92" t="str">
        <f t="shared" si="60"/>
        <v>e1250</v>
      </c>
      <c r="L759" s="18" t="str">
        <f t="shared" si="59"/>
        <v>Garanties hors du champ des risques sociaux</v>
      </c>
      <c r="M759" s="141"/>
      <c r="N759" s="141" t="s">
        <v>192</v>
      </c>
      <c r="O759" s="141" t="s">
        <v>427</v>
      </c>
    </row>
    <row r="760" spans="10:17">
      <c r="J760" s="43" t="s">
        <v>2181</v>
      </c>
      <c r="K760" s="92"/>
      <c r="L760" s="18"/>
      <c r="M760" s="141"/>
      <c r="N760" s="141"/>
      <c r="O760" s="141" t="s">
        <v>427</v>
      </c>
      <c r="Q760" s="138" t="s">
        <v>1964</v>
      </c>
    </row>
    <row r="761" spans="10:17">
      <c r="J761" s="53" t="s">
        <v>244</v>
      </c>
      <c r="K761" s="92" t="str">
        <f>VLOOKUP(J761,$A$1:$I$311,2,FALSE)</f>
        <v>x0</v>
      </c>
      <c r="L761" s="18" t="str">
        <f>J761</f>
        <v>Total/NA</v>
      </c>
      <c r="M761" s="141" t="s">
        <v>190</v>
      </c>
      <c r="N761" s="141"/>
      <c r="O761" s="141" t="s">
        <v>243</v>
      </c>
      <c r="Q761" s="138"/>
    </row>
    <row r="762" spans="10:17">
      <c r="J762" s="47" t="s">
        <v>1967</v>
      </c>
      <c r="K762" s="92" t="str">
        <f>VLOOKUP(J762,$A$1:$I$311,2,FALSE)</f>
        <v>e1251</v>
      </c>
      <c r="L762" s="18" t="str">
        <f>J762</f>
        <v>Contrats emprunteurs</v>
      </c>
      <c r="M762" s="141"/>
      <c r="N762" s="141" t="s">
        <v>192</v>
      </c>
      <c r="O762" s="141" t="s">
        <v>427</v>
      </c>
      <c r="Q762" s="138"/>
    </row>
    <row r="763" spans="10:17">
      <c r="J763" s="47" t="s">
        <v>2182</v>
      </c>
      <c r="K763" s="92" t="str">
        <f>VLOOKUP(J763,$A$1:$I$311,2,FALSE)</f>
        <v>e1252</v>
      </c>
      <c r="L763" s="18" t="str">
        <f>J763</f>
        <v>Hors contrats emprunteurs</v>
      </c>
      <c r="M763" s="141"/>
      <c r="N763" s="141" t="s">
        <v>192</v>
      </c>
      <c r="O763" s="141" t="s">
        <v>427</v>
      </c>
      <c r="Q763" s="138"/>
    </row>
    <row r="764" spans="10:17">
      <c r="J764" s="43" t="s">
        <v>2183</v>
      </c>
      <c r="K764" s="92"/>
      <c r="L764" s="18"/>
      <c r="M764" s="141"/>
      <c r="N764" s="141"/>
      <c r="O764" s="141" t="s">
        <v>427</v>
      </c>
      <c r="Q764" s="138" t="s">
        <v>1965</v>
      </c>
    </row>
    <row r="765" spans="10:17">
      <c r="J765" s="53" t="s">
        <v>244</v>
      </c>
      <c r="K765" s="92" t="str">
        <f t="shared" ref="K765:K781" si="61">VLOOKUP(J765,$A$1:$I$311,2,FALSE)</f>
        <v>x0</v>
      </c>
      <c r="L765" s="18" t="str">
        <f t="shared" ref="L765:L781" si="62">J765</f>
        <v>Total/NA</v>
      </c>
      <c r="M765" s="141" t="s">
        <v>190</v>
      </c>
      <c r="N765" s="141"/>
      <c r="O765" s="141" t="s">
        <v>243</v>
      </c>
    </row>
    <row r="766" spans="10:17">
      <c r="J766" s="47" t="s">
        <v>2037</v>
      </c>
      <c r="K766" s="92" t="str">
        <f t="shared" si="61"/>
        <v>e1053</v>
      </c>
      <c r="L766" s="18" t="str">
        <f t="shared" si="62"/>
        <v>Garanties dans le champ des risques sociaux</v>
      </c>
      <c r="M766" s="141" t="s">
        <v>190</v>
      </c>
      <c r="N766" s="141" t="s">
        <v>192</v>
      </c>
      <c r="O766" s="141" t="s">
        <v>427</v>
      </c>
    </row>
    <row r="767" spans="10:17">
      <c r="J767" s="22" t="s">
        <v>2184</v>
      </c>
      <c r="K767" s="92" t="str">
        <f t="shared" si="61"/>
        <v>e1253</v>
      </c>
      <c r="L767" s="18" t="str">
        <f t="shared" si="62"/>
        <v>Garanties individuelles dans le champ des risques sociaux</v>
      </c>
      <c r="M767" s="141" t="s">
        <v>190</v>
      </c>
      <c r="N767" s="141" t="s">
        <v>192</v>
      </c>
      <c r="O767" s="141" t="s">
        <v>427</v>
      </c>
    </row>
    <row r="768" spans="10:17">
      <c r="J768" s="56" t="s">
        <v>316</v>
      </c>
      <c r="K768" s="92" t="str">
        <f t="shared" si="61"/>
        <v>e962</v>
      </c>
      <c r="L768" s="18" t="str">
        <f t="shared" si="62"/>
        <v>Garanties frais de soins [201]</v>
      </c>
      <c r="M768" s="141"/>
      <c r="N768" s="141" t="s">
        <v>192</v>
      </c>
      <c r="O768" s="141" t="s">
        <v>427</v>
      </c>
    </row>
    <row r="769" spans="10:15">
      <c r="J769" s="56" t="s">
        <v>317</v>
      </c>
      <c r="K769" s="92" t="str">
        <f t="shared" si="61"/>
        <v>e916</v>
      </c>
      <c r="L769" s="18" t="str">
        <f t="shared" si="62"/>
        <v>Autres garanties [202]</v>
      </c>
      <c r="M769" s="141"/>
      <c r="N769" s="141" t="s">
        <v>192</v>
      </c>
      <c r="O769" s="141" t="s">
        <v>427</v>
      </c>
    </row>
    <row r="770" spans="10:15">
      <c r="J770" s="56" t="s">
        <v>2116</v>
      </c>
      <c r="K770" s="92" t="str">
        <f t="shared" si="61"/>
        <v>e1093</v>
      </c>
      <c r="L770" s="18" t="str">
        <f t="shared" si="62"/>
        <v>Garanties individuelles décès et invalidité avec perte totale et irréversible d'autonomie (PTIA)</v>
      </c>
      <c r="M770" s="141"/>
      <c r="N770" s="141" t="s">
        <v>192</v>
      </c>
      <c r="O770" s="141" t="s">
        <v>427</v>
      </c>
    </row>
    <row r="771" spans="10:15">
      <c r="J771" s="56" t="s">
        <v>2148</v>
      </c>
      <c r="K771" s="92" t="str">
        <f t="shared" si="61"/>
        <v>e1218</v>
      </c>
      <c r="L771" s="18" t="str">
        <f t="shared" si="62"/>
        <v>Garanties individuelles de retraite supplémentaire, indemnités de fin de carrière et préretraite</v>
      </c>
      <c r="M771" s="141"/>
      <c r="N771" s="141" t="s">
        <v>192</v>
      </c>
      <c r="O771" s="141" t="s">
        <v>427</v>
      </c>
    </row>
    <row r="772" spans="10:15">
      <c r="J772" s="56" t="s">
        <v>2171</v>
      </c>
      <c r="K772" s="92" t="str">
        <f t="shared" si="61"/>
        <v>e1241</v>
      </c>
      <c r="L772" s="18" t="str">
        <f t="shared" si="62"/>
        <v>Garanties individuelles de perte d'emploi</v>
      </c>
      <c r="M772" s="141"/>
      <c r="N772" s="141" t="s">
        <v>192</v>
      </c>
      <c r="O772" s="141" t="s">
        <v>427</v>
      </c>
    </row>
    <row r="773" spans="10:15">
      <c r="J773" s="56" t="s">
        <v>2178</v>
      </c>
      <c r="K773" s="92" t="str">
        <f t="shared" si="61"/>
        <v>e1248</v>
      </c>
      <c r="L773" s="18" t="str">
        <f t="shared" si="62"/>
        <v>Garanties individuelles famille</v>
      </c>
      <c r="M773" s="141"/>
      <c r="N773" s="141" t="s">
        <v>192</v>
      </c>
      <c r="O773" s="141" t="s">
        <v>427</v>
      </c>
    </row>
    <row r="774" spans="10:15">
      <c r="J774" s="22" t="s">
        <v>2185</v>
      </c>
      <c r="K774" s="92" t="str">
        <f t="shared" si="61"/>
        <v>e1254</v>
      </c>
      <c r="L774" s="18" t="str">
        <f t="shared" si="62"/>
        <v>Garanties collectives dans le champ des risques sociaux</v>
      </c>
      <c r="M774" s="141" t="s">
        <v>190</v>
      </c>
      <c r="N774" s="141" t="s">
        <v>192</v>
      </c>
      <c r="O774" s="141" t="s">
        <v>427</v>
      </c>
    </row>
    <row r="775" spans="10:15">
      <c r="J775" s="56" t="s">
        <v>320</v>
      </c>
      <c r="K775" s="92" t="str">
        <f t="shared" si="61"/>
        <v>e963</v>
      </c>
      <c r="L775" s="18" t="str">
        <f t="shared" si="62"/>
        <v>Garanties frais de soins [211]</v>
      </c>
      <c r="M775" s="141"/>
      <c r="N775" s="141" t="s">
        <v>192</v>
      </c>
      <c r="O775" s="141" t="s">
        <v>427</v>
      </c>
    </row>
    <row r="776" spans="10:15">
      <c r="J776" s="56" t="s">
        <v>321</v>
      </c>
      <c r="K776" s="92" t="str">
        <f t="shared" si="61"/>
        <v>e915</v>
      </c>
      <c r="L776" s="18" t="str">
        <f t="shared" si="62"/>
        <v>Autres garanties (dont incap. Inval) [212]</v>
      </c>
      <c r="M776" s="141"/>
      <c r="N776" s="141" t="s">
        <v>192</v>
      </c>
      <c r="O776" s="141" t="s">
        <v>427</v>
      </c>
    </row>
    <row r="777" spans="10:15">
      <c r="J777" s="56" t="s">
        <v>2135</v>
      </c>
      <c r="K777" s="92" t="str">
        <f t="shared" si="61"/>
        <v>e1205</v>
      </c>
      <c r="L777" s="18" t="str">
        <f t="shared" si="62"/>
        <v>Garanties collectives décès et invalidité avec perte totale et irréversible d'autonomie (PTIA)</v>
      </c>
      <c r="M777" s="141"/>
      <c r="N777" s="141" t="s">
        <v>192</v>
      </c>
      <c r="O777" s="141" t="s">
        <v>427</v>
      </c>
    </row>
    <row r="778" spans="10:15">
      <c r="J778" s="56" t="s">
        <v>2159</v>
      </c>
      <c r="K778" s="92" t="str">
        <f t="shared" si="61"/>
        <v>e1229</v>
      </c>
      <c r="L778" s="18" t="str">
        <f t="shared" si="62"/>
        <v>Garanties collectives de retraite supplémentaire, indemnités de fin de carrière et préretraite</v>
      </c>
      <c r="M778" s="141"/>
      <c r="N778" s="141" t="s">
        <v>192</v>
      </c>
      <c r="O778" s="141" t="s">
        <v>427</v>
      </c>
    </row>
    <row r="779" spans="10:15">
      <c r="J779" s="56" t="s">
        <v>2174</v>
      </c>
      <c r="K779" s="92" t="str">
        <f t="shared" si="61"/>
        <v>e1244</v>
      </c>
      <c r="L779" s="18" t="str">
        <f t="shared" si="62"/>
        <v>Garanties collectives de perte d'emploi</v>
      </c>
      <c r="M779" s="141"/>
      <c r="N779" s="141" t="s">
        <v>192</v>
      </c>
      <c r="O779" s="141" t="s">
        <v>427</v>
      </c>
    </row>
    <row r="780" spans="10:15">
      <c r="J780" s="56" t="s">
        <v>2179</v>
      </c>
      <c r="K780" s="92" t="str">
        <f t="shared" si="61"/>
        <v>e1249</v>
      </c>
      <c r="L780" s="18" t="str">
        <f t="shared" si="62"/>
        <v>Garanties collectives famille</v>
      </c>
      <c r="M780" s="141"/>
      <c r="N780" s="141" t="s">
        <v>192</v>
      </c>
      <c r="O780" s="141" t="s">
        <v>427</v>
      </c>
    </row>
    <row r="781" spans="10:15">
      <c r="J781" s="47" t="s">
        <v>2180</v>
      </c>
      <c r="K781" s="92" t="str">
        <f t="shared" si="61"/>
        <v>e1250</v>
      </c>
      <c r="L781" s="18" t="str">
        <f t="shared" si="62"/>
        <v>Garanties hors du champ des risques sociaux</v>
      </c>
      <c r="M781" s="141"/>
      <c r="N781" s="141" t="s">
        <v>192</v>
      </c>
      <c r="O781" s="141" t="s">
        <v>427</v>
      </c>
    </row>
    <row r="782" spans="10:15">
      <c r="L782" s="141"/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FFFF00"/>
    <pageSetUpPr fitToPage="1"/>
  </sheetPr>
  <dimension ref="A1:AF745"/>
  <sheetViews>
    <sheetView topLeftCell="A301" zoomScale="70" zoomScaleNormal="70" workbookViewId="0">
      <selection activeCell="A336" sqref="A336"/>
    </sheetView>
  </sheetViews>
  <sheetFormatPr baseColWidth="10" defaultRowHeight="14.4"/>
  <cols>
    <col min="1" max="1" width="106" bestFit="1" customWidth="1"/>
    <col min="2" max="2" width="10.109375" bestFit="1" customWidth="1"/>
    <col min="3" max="3" width="11.44140625" customWidth="1"/>
    <col min="4" max="4" width="10.6640625" bestFit="1" customWidth="1"/>
    <col min="5" max="7" width="10.6640625" customWidth="1"/>
    <col min="8" max="9" width="11.44140625" customWidth="1"/>
    <col min="10" max="10" width="109.6640625" style="141" customWidth="1"/>
    <col min="11" max="11" width="11.44140625" style="1" customWidth="1"/>
    <col min="12" max="12" width="109.6640625" style="92" customWidth="1"/>
    <col min="13" max="14" width="5.88671875" style="8" bestFit="1" customWidth="1"/>
    <col min="15" max="16" width="11.44140625" customWidth="1"/>
    <col min="17" max="17" width="4.44140625" customWidth="1"/>
    <col min="18" max="18" width="38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8" t="s">
        <v>242</v>
      </c>
      <c r="J1" s="120" t="s">
        <v>234</v>
      </c>
      <c r="K1" s="120" t="s">
        <v>235</v>
      </c>
      <c r="L1" s="120" t="s">
        <v>2529</v>
      </c>
      <c r="M1" s="119" t="s">
        <v>236</v>
      </c>
      <c r="N1" s="119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85" t="s">
        <v>244</v>
      </c>
      <c r="B2" t="s">
        <v>245</v>
      </c>
      <c r="C2" t="s">
        <v>610</v>
      </c>
      <c r="D2" t="s">
        <v>243</v>
      </c>
      <c r="H2">
        <f t="shared" ref="H2:H65" si="0">COUNTIF(J:J,A2)</f>
        <v>19</v>
      </c>
      <c r="J2" s="55" t="s">
        <v>1092</v>
      </c>
      <c r="L2" s="19"/>
      <c r="O2" t="s">
        <v>427</v>
      </c>
      <c r="Q2" t="s">
        <v>23</v>
      </c>
      <c r="R2" t="s">
        <v>2343</v>
      </c>
    </row>
    <row r="3" spans="1:22">
      <c r="A3" s="85" t="s">
        <v>74</v>
      </c>
      <c r="B3" t="s">
        <v>643</v>
      </c>
      <c r="D3" t="s">
        <v>427</v>
      </c>
      <c r="H3" s="138">
        <f t="shared" si="0"/>
        <v>2</v>
      </c>
      <c r="J3" s="10" t="s">
        <v>244</v>
      </c>
      <c r="K3" s="1" t="str">
        <f t="shared" ref="K3:K34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85" t="s">
        <v>25</v>
      </c>
      <c r="B4" t="s">
        <v>644</v>
      </c>
      <c r="D4" t="s">
        <v>427</v>
      </c>
      <c r="H4" s="138">
        <f t="shared" si="0"/>
        <v>2</v>
      </c>
      <c r="J4" s="47" t="s">
        <v>2399</v>
      </c>
      <c r="K4" s="139" t="str">
        <f t="shared" si="1"/>
        <v>e378</v>
      </c>
      <c r="L4" s="171" t="str">
        <f t="shared" si="2"/>
        <v>Capital et réserves</v>
      </c>
      <c r="M4" s="140"/>
      <c r="N4" s="140" t="s">
        <v>192</v>
      </c>
      <c r="O4" s="138" t="s">
        <v>427</v>
      </c>
      <c r="P4" s="138"/>
      <c r="Q4" s="138"/>
      <c r="R4" s="5"/>
      <c r="S4" s="138"/>
      <c r="T4" s="138"/>
      <c r="U4" s="138"/>
      <c r="V4" s="138"/>
    </row>
    <row r="5" spans="1:22">
      <c r="A5" s="85" t="s">
        <v>45</v>
      </c>
      <c r="B5" t="s">
        <v>645</v>
      </c>
      <c r="D5" t="s">
        <v>427</v>
      </c>
      <c r="H5" s="138">
        <f t="shared" si="0"/>
        <v>2</v>
      </c>
      <c r="J5" s="22" t="s">
        <v>1085</v>
      </c>
      <c r="K5" s="139" t="str">
        <f t="shared" si="1"/>
        <v>e101</v>
      </c>
      <c r="L5" s="171" t="str">
        <f t="shared" si="2"/>
        <v>Capital non appelé ou compte de liaison siège</v>
      </c>
      <c r="N5" s="8" t="s">
        <v>192</v>
      </c>
      <c r="O5" t="s">
        <v>427</v>
      </c>
    </row>
    <row r="6" spans="1:22">
      <c r="A6" s="85" t="s">
        <v>46</v>
      </c>
      <c r="B6" t="s">
        <v>646</v>
      </c>
      <c r="D6" t="s">
        <v>427</v>
      </c>
      <c r="H6" s="138">
        <f t="shared" si="0"/>
        <v>2</v>
      </c>
      <c r="J6" s="47" t="s">
        <v>25</v>
      </c>
      <c r="K6" s="139" t="str">
        <f t="shared" si="1"/>
        <v>e51</v>
      </c>
      <c r="L6" s="171" t="str">
        <f t="shared" si="2"/>
        <v>Actifs incorporels</v>
      </c>
      <c r="M6" s="8" t="s">
        <v>190</v>
      </c>
      <c r="N6" s="8" t="s">
        <v>192</v>
      </c>
      <c r="O6" t="s">
        <v>427</v>
      </c>
    </row>
    <row r="7" spans="1:22">
      <c r="A7" s="86" t="s">
        <v>56</v>
      </c>
      <c r="B7" t="s">
        <v>647</v>
      </c>
      <c r="D7" t="s">
        <v>427</v>
      </c>
      <c r="H7" s="138">
        <f t="shared" si="0"/>
        <v>2</v>
      </c>
      <c r="J7" s="22" t="s">
        <v>26</v>
      </c>
      <c r="K7" s="139" t="str">
        <f t="shared" si="1"/>
        <v>e173</v>
      </c>
      <c r="L7" s="171" t="str">
        <f t="shared" si="2"/>
        <v>Frais d'établissement</v>
      </c>
      <c r="N7" s="8" t="s">
        <v>192</v>
      </c>
      <c r="O7" t="s">
        <v>427</v>
      </c>
    </row>
    <row r="8" spans="1:22" s="2" customFormat="1">
      <c r="A8" s="86" t="s">
        <v>1844</v>
      </c>
      <c r="B8" t="s">
        <v>648</v>
      </c>
      <c r="D8" t="s">
        <v>427</v>
      </c>
      <c r="E8"/>
      <c r="F8"/>
      <c r="G8"/>
      <c r="H8" s="138">
        <f t="shared" si="0"/>
        <v>2</v>
      </c>
      <c r="J8" s="22" t="s">
        <v>27</v>
      </c>
      <c r="K8" s="139" t="str">
        <f t="shared" si="1"/>
        <v>e79</v>
      </c>
      <c r="L8" s="171" t="str">
        <f t="shared" si="2"/>
        <v>Autres immobilisations incorporelles</v>
      </c>
      <c r="M8" s="8"/>
      <c r="N8" s="8" t="s">
        <v>192</v>
      </c>
      <c r="O8" t="s">
        <v>427</v>
      </c>
      <c r="P8"/>
      <c r="Q8"/>
      <c r="R8"/>
      <c r="S8"/>
      <c r="T8"/>
      <c r="U8"/>
      <c r="V8"/>
    </row>
    <row r="9" spans="1:22" s="2" customFormat="1">
      <c r="A9" s="86" t="s">
        <v>618</v>
      </c>
      <c r="B9" t="s">
        <v>649</v>
      </c>
      <c r="D9" t="s">
        <v>427</v>
      </c>
      <c r="E9"/>
      <c r="F9"/>
      <c r="G9"/>
      <c r="H9" s="138">
        <f t="shared" si="0"/>
        <v>2</v>
      </c>
      <c r="J9" s="47" t="s">
        <v>17</v>
      </c>
      <c r="K9" s="139" t="str">
        <f t="shared" si="1"/>
        <v>e204</v>
      </c>
      <c r="L9" s="171" t="str">
        <f t="shared" si="2"/>
        <v>Placements</v>
      </c>
      <c r="M9" s="8" t="s">
        <v>190</v>
      </c>
      <c r="N9" s="8" t="s">
        <v>192</v>
      </c>
      <c r="O9" s="41" t="s">
        <v>427</v>
      </c>
    </row>
    <row r="10" spans="1:22" s="2" customFormat="1">
      <c r="A10" s="85" t="s">
        <v>102</v>
      </c>
      <c r="B10" t="s">
        <v>650</v>
      </c>
      <c r="D10" t="s">
        <v>427</v>
      </c>
      <c r="E10"/>
      <c r="F10"/>
      <c r="G10"/>
      <c r="H10" s="138">
        <f t="shared" si="0"/>
        <v>2</v>
      </c>
      <c r="J10" s="22" t="s">
        <v>33</v>
      </c>
      <c r="K10" s="139" t="str">
        <f t="shared" si="1"/>
        <v>e208</v>
      </c>
      <c r="L10" s="171" t="str">
        <f t="shared" si="2"/>
        <v>Placements immobiliers</v>
      </c>
      <c r="M10" s="8"/>
      <c r="N10" s="8" t="s">
        <v>192</v>
      </c>
      <c r="O10" s="41" t="s">
        <v>427</v>
      </c>
    </row>
    <row r="11" spans="1:22">
      <c r="A11" s="85" t="s">
        <v>1140</v>
      </c>
      <c r="B11" t="s">
        <v>651</v>
      </c>
      <c r="D11" t="s">
        <v>427</v>
      </c>
      <c r="H11" s="138">
        <f t="shared" si="0"/>
        <v>2</v>
      </c>
      <c r="J11" s="22" t="s">
        <v>292</v>
      </c>
      <c r="K11" s="139" t="str">
        <f t="shared" si="1"/>
        <v>e205</v>
      </c>
      <c r="L11" s="171" t="str">
        <f t="shared" si="2"/>
        <v>Placements financiers</v>
      </c>
      <c r="N11" s="8" t="s">
        <v>192</v>
      </c>
      <c r="O11" s="41" t="s">
        <v>427</v>
      </c>
      <c r="P11" s="2"/>
      <c r="Q11" s="2"/>
      <c r="R11" s="2"/>
      <c r="S11" s="2"/>
      <c r="T11" s="2"/>
      <c r="U11" s="2"/>
      <c r="V11" s="2"/>
    </row>
    <row r="12" spans="1:22">
      <c r="A12" s="85" t="s">
        <v>269</v>
      </c>
      <c r="B12" t="s">
        <v>652</v>
      </c>
      <c r="D12" t="s">
        <v>427</v>
      </c>
      <c r="H12" s="138">
        <f t="shared" si="0"/>
        <v>3</v>
      </c>
      <c r="J12" s="11" t="s">
        <v>14</v>
      </c>
      <c r="K12" s="139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41" t="s">
        <v>427</v>
      </c>
    </row>
    <row r="13" spans="1:22">
      <c r="A13" s="85" t="s">
        <v>47</v>
      </c>
      <c r="B13" t="s">
        <v>653</v>
      </c>
      <c r="D13" t="s">
        <v>427</v>
      </c>
      <c r="H13" s="138">
        <f t="shared" si="0"/>
        <v>2</v>
      </c>
      <c r="J13" s="99" t="s">
        <v>20</v>
      </c>
      <c r="K13" s="139" t="str">
        <f t="shared" si="1"/>
        <v>e253</v>
      </c>
      <c r="L13" s="187" t="str">
        <f t="shared" si="2"/>
        <v>Provisions techniques brutes</v>
      </c>
      <c r="M13" s="8" t="s">
        <v>190</v>
      </c>
      <c r="N13" s="8" t="s">
        <v>192</v>
      </c>
      <c r="O13" s="41" t="s">
        <v>427</v>
      </c>
    </row>
    <row r="14" spans="1:22">
      <c r="A14" s="85" t="s">
        <v>518</v>
      </c>
      <c r="B14" t="s">
        <v>654</v>
      </c>
      <c r="D14" t="s">
        <v>427</v>
      </c>
      <c r="H14" s="138">
        <f t="shared" si="0"/>
        <v>1</v>
      </c>
      <c r="J14" s="57" t="s">
        <v>1835</v>
      </c>
      <c r="K14" s="139" t="str">
        <f t="shared" si="1"/>
        <v>e241</v>
      </c>
      <c r="L14" s="187" t="str">
        <f t="shared" si="2"/>
        <v>Provisions pour cotisations/primes non acquises</v>
      </c>
      <c r="N14" s="8" t="s">
        <v>192</v>
      </c>
      <c r="O14" s="41" t="s">
        <v>427</v>
      </c>
    </row>
    <row r="15" spans="1:22">
      <c r="A15" s="85" t="s">
        <v>215</v>
      </c>
      <c r="B15" t="s">
        <v>655</v>
      </c>
      <c r="D15" t="s">
        <v>427</v>
      </c>
      <c r="H15" s="138">
        <f t="shared" si="0"/>
        <v>1</v>
      </c>
      <c r="J15" s="57" t="s">
        <v>67</v>
      </c>
      <c r="K15" s="139" t="str">
        <f t="shared" si="1"/>
        <v>e239</v>
      </c>
      <c r="L15" s="187" t="str">
        <f t="shared" si="2"/>
        <v>Provisions d’assurance vie</v>
      </c>
      <c r="N15" s="8" t="s">
        <v>192</v>
      </c>
      <c r="O15" s="41" t="s">
        <v>427</v>
      </c>
    </row>
    <row r="16" spans="1:22">
      <c r="A16" s="85" t="s">
        <v>211</v>
      </c>
      <c r="B16" t="s">
        <v>656</v>
      </c>
      <c r="D16" t="s">
        <v>427</v>
      </c>
      <c r="H16" s="138">
        <f t="shared" si="0"/>
        <v>1</v>
      </c>
      <c r="J16" s="57" t="s">
        <v>68</v>
      </c>
      <c r="K16" s="139" t="str">
        <f t="shared" si="1"/>
        <v>e250</v>
      </c>
      <c r="L16" s="187" t="str">
        <f t="shared" si="2"/>
        <v>Provisions pour sinistres</v>
      </c>
      <c r="M16" s="8" t="s">
        <v>190</v>
      </c>
      <c r="N16" s="8" t="s">
        <v>192</v>
      </c>
      <c r="O16" s="41" t="s">
        <v>427</v>
      </c>
    </row>
    <row r="17" spans="1:15">
      <c r="A17" s="162" t="s">
        <v>112</v>
      </c>
      <c r="B17" t="s">
        <v>657</v>
      </c>
      <c r="D17" t="s">
        <v>427</v>
      </c>
      <c r="H17" s="138">
        <f t="shared" si="0"/>
        <v>2</v>
      </c>
      <c r="J17" s="100" t="s">
        <v>1150</v>
      </c>
      <c r="K17" s="139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41" t="s">
        <v>427</v>
      </c>
    </row>
    <row r="18" spans="1:15">
      <c r="A18" s="85" t="s">
        <v>6</v>
      </c>
      <c r="B18" t="s">
        <v>658</v>
      </c>
      <c r="D18" t="s">
        <v>427</v>
      </c>
      <c r="H18" s="138">
        <f t="shared" si="0"/>
        <v>2</v>
      </c>
      <c r="J18" s="57" t="s">
        <v>69</v>
      </c>
      <c r="K18" s="139" t="str">
        <f t="shared" si="1"/>
        <v>e242</v>
      </c>
      <c r="L18" s="187" t="str">
        <f t="shared" si="2"/>
        <v>Provisions pour égalisation</v>
      </c>
      <c r="N18" s="8" t="s">
        <v>192</v>
      </c>
      <c r="O18" s="41" t="s">
        <v>427</v>
      </c>
    </row>
    <row r="19" spans="1:15">
      <c r="A19" s="85" t="s">
        <v>117</v>
      </c>
      <c r="B19" t="s">
        <v>659</v>
      </c>
      <c r="D19" t="s">
        <v>427</v>
      </c>
      <c r="H19" s="138">
        <f t="shared" si="0"/>
        <v>2</v>
      </c>
      <c r="J19" s="57" t="s">
        <v>70</v>
      </c>
      <c r="K19" s="139" t="str">
        <f t="shared" si="1"/>
        <v>e93</v>
      </c>
      <c r="L19" s="187" t="str">
        <f t="shared" si="2"/>
        <v>Autres provisions techniques</v>
      </c>
      <c r="N19" s="8" t="s">
        <v>192</v>
      </c>
      <c r="O19" s="41" t="s">
        <v>427</v>
      </c>
    </row>
    <row r="20" spans="1:15">
      <c r="A20" s="85" t="s">
        <v>7</v>
      </c>
      <c r="B20" t="s">
        <v>660</v>
      </c>
      <c r="D20" t="s">
        <v>427</v>
      </c>
      <c r="H20" s="138">
        <f t="shared" si="0"/>
        <v>2</v>
      </c>
      <c r="J20" s="99" t="s">
        <v>1151</v>
      </c>
      <c r="K20" s="139" t="str">
        <f t="shared" si="1"/>
        <v>e254</v>
      </c>
      <c r="L20" s="187" t="str">
        <f t="shared" si="2"/>
        <v>Provisions techniques des opérations en unités de compte</v>
      </c>
      <c r="N20" s="8" t="s">
        <v>192</v>
      </c>
      <c r="O20" s="41" t="s">
        <v>427</v>
      </c>
    </row>
    <row r="21" spans="1:15">
      <c r="A21" s="85" t="s">
        <v>77</v>
      </c>
      <c r="B21" t="s">
        <v>661</v>
      </c>
      <c r="D21" t="s">
        <v>427</v>
      </c>
      <c r="H21" s="138">
        <f t="shared" si="0"/>
        <v>1</v>
      </c>
      <c r="J21" s="47" t="s">
        <v>1537</v>
      </c>
      <c r="K21" s="139" t="str">
        <f t="shared" si="1"/>
        <v>e192</v>
      </c>
      <c r="L21" s="171" t="str">
        <f t="shared" si="2"/>
        <v>Part des garants dans les engagements techniques en substitution</v>
      </c>
      <c r="N21" s="8" t="s">
        <v>192</v>
      </c>
      <c r="O21" s="41" t="s">
        <v>427</v>
      </c>
    </row>
    <row r="22" spans="1:15">
      <c r="A22" s="85" t="s">
        <v>517</v>
      </c>
      <c r="B22" t="s">
        <v>662</v>
      </c>
      <c r="D22" t="s">
        <v>427</v>
      </c>
      <c r="H22" s="138">
        <f t="shared" si="0"/>
        <v>2</v>
      </c>
      <c r="J22" s="47" t="s">
        <v>229</v>
      </c>
      <c r="K22" s="139" t="str">
        <f t="shared" si="1"/>
        <v>e193</v>
      </c>
      <c r="L22" s="171" t="str">
        <f t="shared" si="2"/>
        <v>Part des organismes dispensés d'agrément dans les provisions techniques</v>
      </c>
      <c r="N22" s="8" t="s">
        <v>192</v>
      </c>
      <c r="O22" s="41" t="s">
        <v>427</v>
      </c>
    </row>
    <row r="23" spans="1:15">
      <c r="A23" s="85" t="s">
        <v>231</v>
      </c>
      <c r="B23" t="s">
        <v>663</v>
      </c>
      <c r="D23" t="s">
        <v>427</v>
      </c>
      <c r="H23" s="138">
        <f t="shared" si="0"/>
        <v>2</v>
      </c>
      <c r="J23" s="47" t="s">
        <v>13</v>
      </c>
      <c r="K23" s="139" t="str">
        <f t="shared" si="1"/>
        <v>e127</v>
      </c>
      <c r="L23" s="171"/>
      <c r="M23" s="8" t="s">
        <v>190</v>
      </c>
      <c r="N23" s="8" t="s">
        <v>192</v>
      </c>
      <c r="O23" s="41" t="s">
        <v>427</v>
      </c>
    </row>
    <row r="24" spans="1:15">
      <c r="A24" s="85" t="s">
        <v>52</v>
      </c>
      <c r="B24" t="s">
        <v>664</v>
      </c>
      <c r="D24" t="s">
        <v>427</v>
      </c>
      <c r="H24" s="138">
        <f t="shared" si="0"/>
        <v>2</v>
      </c>
      <c r="J24" s="22" t="s">
        <v>230</v>
      </c>
      <c r="K24" s="139" t="str">
        <f t="shared" si="1"/>
        <v>e130</v>
      </c>
      <c r="L24" s="171" t="str">
        <f t="shared" ref="L24:L52" si="3">J24</f>
        <v>Créances nées d’opérations directes et de prise en substitution</v>
      </c>
      <c r="N24" s="8" t="s">
        <v>192</v>
      </c>
      <c r="O24" s="41" t="s">
        <v>427</v>
      </c>
    </row>
    <row r="25" spans="1:15">
      <c r="A25" s="85" t="s">
        <v>51</v>
      </c>
      <c r="B25" t="s">
        <v>665</v>
      </c>
      <c r="D25" t="s">
        <v>427</v>
      </c>
      <c r="H25" s="138">
        <f t="shared" si="0"/>
        <v>2</v>
      </c>
      <c r="J25" s="56" t="s">
        <v>1845</v>
      </c>
      <c r="K25" s="139" t="str">
        <f t="shared" si="1"/>
        <v>e216</v>
      </c>
      <c r="L25" s="171" t="str">
        <f t="shared" si="3"/>
        <v>Primes/cotisations restant à émettre</v>
      </c>
      <c r="N25" s="8" t="s">
        <v>192</v>
      </c>
      <c r="O25" s="41" t="s">
        <v>427</v>
      </c>
    </row>
    <row r="26" spans="1:15">
      <c r="A26" s="85" t="s">
        <v>8</v>
      </c>
      <c r="B26" t="s">
        <v>666</v>
      </c>
      <c r="D26" t="s">
        <v>427</v>
      </c>
      <c r="H26" s="138">
        <f t="shared" si="0"/>
        <v>1</v>
      </c>
      <c r="J26" s="56" t="s">
        <v>231</v>
      </c>
      <c r="K26" s="139" t="str">
        <f t="shared" si="1"/>
        <v>e70</v>
      </c>
      <c r="L26" s="171" t="str">
        <f t="shared" si="3"/>
        <v>Autres créances nées d’opérations directes et de prise en substitution</v>
      </c>
      <c r="N26" s="8" t="s">
        <v>192</v>
      </c>
      <c r="O26" s="41" t="s">
        <v>427</v>
      </c>
    </row>
    <row r="27" spans="1:15">
      <c r="A27" s="85" t="s">
        <v>267</v>
      </c>
      <c r="B27" t="s">
        <v>667</v>
      </c>
      <c r="D27" t="s">
        <v>427</v>
      </c>
      <c r="H27" s="138">
        <f t="shared" si="0"/>
        <v>4</v>
      </c>
      <c r="J27" s="22" t="s">
        <v>1146</v>
      </c>
      <c r="K27" s="139" t="str">
        <f t="shared" si="1"/>
        <v>e129</v>
      </c>
      <c r="L27" s="171" t="str">
        <f t="shared" si="3"/>
        <v>Créances nées d’opérations de réassurance et de cessions en substitution</v>
      </c>
      <c r="N27" s="8" t="s">
        <v>192</v>
      </c>
      <c r="O27" s="41" t="s">
        <v>427</v>
      </c>
    </row>
    <row r="28" spans="1:15">
      <c r="A28" s="85" t="s">
        <v>1846</v>
      </c>
      <c r="B28" t="s">
        <v>668</v>
      </c>
      <c r="D28" t="s">
        <v>427</v>
      </c>
      <c r="H28" s="138">
        <f t="shared" si="0"/>
        <v>1</v>
      </c>
      <c r="J28" s="22" t="s">
        <v>517</v>
      </c>
      <c r="K28" s="139" t="str">
        <f t="shared" si="1"/>
        <v>e69</v>
      </c>
      <c r="L28" s="171" t="str">
        <f t="shared" si="3"/>
        <v>Autres créances</v>
      </c>
      <c r="M28" s="8" t="s">
        <v>190</v>
      </c>
      <c r="N28" s="8" t="s">
        <v>192</v>
      </c>
      <c r="O28" s="41" t="s">
        <v>427</v>
      </c>
    </row>
    <row r="29" spans="1:15">
      <c r="A29" s="85" t="s">
        <v>96</v>
      </c>
      <c r="B29" t="s">
        <v>669</v>
      </c>
      <c r="D29" t="s">
        <v>427</v>
      </c>
      <c r="H29" s="138">
        <f t="shared" si="0"/>
        <v>3</v>
      </c>
      <c r="J29" s="56" t="s">
        <v>71</v>
      </c>
      <c r="K29" s="139" t="str">
        <f t="shared" si="1"/>
        <v>e201</v>
      </c>
      <c r="L29" s="171" t="str">
        <f t="shared" si="3"/>
        <v>Personnel</v>
      </c>
      <c r="N29" s="8" t="s">
        <v>192</v>
      </c>
      <c r="O29" s="41" t="s">
        <v>427</v>
      </c>
    </row>
    <row r="30" spans="1:15">
      <c r="A30" s="85" t="s">
        <v>522</v>
      </c>
      <c r="B30" t="s">
        <v>670</v>
      </c>
      <c r="D30" t="s">
        <v>427</v>
      </c>
      <c r="H30" s="138">
        <f t="shared" si="0"/>
        <v>3</v>
      </c>
      <c r="J30" s="56" t="s">
        <v>535</v>
      </c>
      <c r="K30" s="139" t="str">
        <f t="shared" si="1"/>
        <v>e155</v>
      </c>
      <c r="L30" s="171" t="str">
        <f t="shared" si="3"/>
        <v>État, organismes sociaux et collectivités publiques</v>
      </c>
      <c r="N30" s="8" t="s">
        <v>192</v>
      </c>
      <c r="O30" s="41" t="s">
        <v>427</v>
      </c>
    </row>
    <row r="31" spans="1:15">
      <c r="A31" s="85" t="s">
        <v>222</v>
      </c>
      <c r="B31" t="s">
        <v>671</v>
      </c>
      <c r="D31" t="s">
        <v>427</v>
      </c>
      <c r="H31" s="138">
        <f t="shared" si="0"/>
        <v>2</v>
      </c>
      <c r="J31" s="56" t="s">
        <v>73</v>
      </c>
      <c r="K31" s="139" t="str">
        <f t="shared" si="1"/>
        <v>e133</v>
      </c>
      <c r="L31" s="171" t="str">
        <f t="shared" si="3"/>
        <v>Débiteurs divers</v>
      </c>
      <c r="N31" s="8" t="s">
        <v>192</v>
      </c>
      <c r="O31" s="41" t="s">
        <v>427</v>
      </c>
    </row>
    <row r="32" spans="1:15">
      <c r="A32" s="85" t="s">
        <v>27</v>
      </c>
      <c r="B32" t="s">
        <v>672</v>
      </c>
      <c r="D32" t="s">
        <v>427</v>
      </c>
      <c r="H32" s="138">
        <f t="shared" si="0"/>
        <v>2</v>
      </c>
      <c r="J32" s="47" t="s">
        <v>1847</v>
      </c>
      <c r="K32" s="139" t="str">
        <f t="shared" si="1"/>
        <v>e256</v>
      </c>
      <c r="L32" s="171" t="str">
        <f t="shared" si="3"/>
        <v>Rappel de cotisations/capital appelé non versé</v>
      </c>
      <c r="N32" s="8" t="s">
        <v>192</v>
      </c>
      <c r="O32" s="41" t="s">
        <v>427</v>
      </c>
    </row>
    <row r="33" spans="1:15">
      <c r="A33" s="85" t="s">
        <v>35</v>
      </c>
      <c r="B33" t="s">
        <v>673</v>
      </c>
      <c r="D33" t="s">
        <v>427</v>
      </c>
      <c r="H33" s="138">
        <f t="shared" si="0"/>
        <v>2</v>
      </c>
      <c r="J33" s="58" t="s">
        <v>518</v>
      </c>
      <c r="K33" s="139" t="str">
        <f t="shared" si="1"/>
        <v>e61</v>
      </c>
      <c r="L33" s="188" t="str">
        <f t="shared" si="3"/>
        <v>Autres actifs</v>
      </c>
      <c r="M33" s="8" t="s">
        <v>190</v>
      </c>
      <c r="N33" s="8" t="s">
        <v>192</v>
      </c>
      <c r="O33" s="41" t="s">
        <v>427</v>
      </c>
    </row>
    <row r="34" spans="1:15">
      <c r="A34" s="85" t="s">
        <v>59</v>
      </c>
      <c r="B34" t="s">
        <v>674</v>
      </c>
      <c r="D34" t="s">
        <v>427</v>
      </c>
      <c r="H34" s="138">
        <f t="shared" si="0"/>
        <v>2</v>
      </c>
      <c r="J34" s="59" t="s">
        <v>74</v>
      </c>
      <c r="K34" s="139" t="str">
        <f t="shared" si="1"/>
        <v>e50</v>
      </c>
      <c r="L34" s="188" t="str">
        <f t="shared" si="3"/>
        <v>Actifs corporels d’exploitation</v>
      </c>
      <c r="M34" s="8" t="s">
        <v>190</v>
      </c>
      <c r="N34" s="8" t="s">
        <v>192</v>
      </c>
      <c r="O34" s="41" t="s">
        <v>427</v>
      </c>
    </row>
    <row r="35" spans="1:15">
      <c r="A35" s="85" t="s">
        <v>1589</v>
      </c>
      <c r="B35" t="s">
        <v>675</v>
      </c>
      <c r="D35" t="s">
        <v>427</v>
      </c>
      <c r="H35" s="138">
        <f t="shared" si="0"/>
        <v>2</v>
      </c>
      <c r="J35" s="60" t="s">
        <v>32</v>
      </c>
      <c r="K35" s="139" t="str">
        <f t="shared" ref="K35:K52" si="4">VLOOKUP(J35,A:B,2,FALSE)</f>
        <v>e136</v>
      </c>
      <c r="L35" s="188" t="str">
        <f t="shared" si="3"/>
        <v>Dépôts et cautionnements</v>
      </c>
      <c r="N35" s="8" t="s">
        <v>192</v>
      </c>
      <c r="O35" s="41" t="s">
        <v>427</v>
      </c>
    </row>
    <row r="36" spans="1:15">
      <c r="A36" s="85" t="s">
        <v>30</v>
      </c>
      <c r="B36" t="s">
        <v>676</v>
      </c>
      <c r="D36" t="s">
        <v>427</v>
      </c>
      <c r="H36" s="138">
        <f t="shared" si="0"/>
        <v>2</v>
      </c>
      <c r="J36" s="60" t="s">
        <v>222</v>
      </c>
      <c r="K36" s="139" t="str">
        <f t="shared" si="4"/>
        <v>e78</v>
      </c>
      <c r="L36" s="188" t="str">
        <f t="shared" si="3"/>
        <v>Autres immobilisations corporelles</v>
      </c>
      <c r="N36" s="8" t="s">
        <v>192</v>
      </c>
      <c r="O36" s="41" t="s">
        <v>427</v>
      </c>
    </row>
    <row r="37" spans="1:15">
      <c r="A37" s="85" t="s">
        <v>50</v>
      </c>
      <c r="B37" t="s">
        <v>677</v>
      </c>
      <c r="D37" t="s">
        <v>427</v>
      </c>
      <c r="H37" s="138">
        <f t="shared" si="0"/>
        <v>2</v>
      </c>
      <c r="J37" s="59" t="s">
        <v>75</v>
      </c>
      <c r="K37" s="139" t="str">
        <f t="shared" si="4"/>
        <v>e97</v>
      </c>
      <c r="L37" s="188" t="str">
        <f t="shared" si="3"/>
        <v>Avoirs en banque, CCP et caisse</v>
      </c>
      <c r="N37" s="8" t="s">
        <v>192</v>
      </c>
      <c r="O37" s="41" t="s">
        <v>427</v>
      </c>
    </row>
    <row r="38" spans="1:15">
      <c r="A38" s="85" t="s">
        <v>57</v>
      </c>
      <c r="B38" t="s">
        <v>678</v>
      </c>
      <c r="D38" t="s">
        <v>427</v>
      </c>
      <c r="H38" s="138">
        <f t="shared" si="0"/>
        <v>2</v>
      </c>
      <c r="J38" s="59" t="s">
        <v>1844</v>
      </c>
      <c r="K38" s="139" t="str">
        <f t="shared" si="4"/>
        <v>e55</v>
      </c>
      <c r="L38" s="188" t="str">
        <f t="shared" si="3"/>
        <v>Actions propres/certificats mutualistes ou paritaires rachetés</v>
      </c>
      <c r="N38" s="8" t="s">
        <v>192</v>
      </c>
      <c r="O38" s="41" t="s">
        <v>427</v>
      </c>
    </row>
    <row r="39" spans="1:15">
      <c r="A39" s="85" t="s">
        <v>58</v>
      </c>
      <c r="B39" t="s">
        <v>679</v>
      </c>
      <c r="D39" t="s">
        <v>427</v>
      </c>
      <c r="H39" s="138">
        <f t="shared" si="0"/>
        <v>2</v>
      </c>
      <c r="J39" s="58" t="s">
        <v>1614</v>
      </c>
      <c r="K39" s="139" t="str">
        <f t="shared" si="4"/>
        <v>e314</v>
      </c>
      <c r="L39" s="188" t="str">
        <f t="shared" si="3"/>
        <v>Comptes de régularisation et différences de conversion</v>
      </c>
      <c r="M39" s="8" t="s">
        <v>190</v>
      </c>
      <c r="N39" s="8" t="s">
        <v>192</v>
      </c>
      <c r="O39" s="41" t="s">
        <v>427</v>
      </c>
    </row>
    <row r="40" spans="1:15">
      <c r="A40" s="85" t="s">
        <v>104</v>
      </c>
      <c r="B40" t="s">
        <v>680</v>
      </c>
      <c r="D40" t="s">
        <v>427</v>
      </c>
      <c r="H40" s="138">
        <f t="shared" si="0"/>
        <v>2</v>
      </c>
      <c r="J40" s="59" t="s">
        <v>1147</v>
      </c>
      <c r="K40" s="139" t="str">
        <f t="shared" si="4"/>
        <v>e122</v>
      </c>
      <c r="L40" s="188" t="str">
        <f t="shared" si="3"/>
        <v>Comptes de régularisation</v>
      </c>
      <c r="M40" s="8" t="s">
        <v>190</v>
      </c>
      <c r="N40" s="8" t="s">
        <v>192</v>
      </c>
      <c r="O40" s="41" t="s">
        <v>427</v>
      </c>
    </row>
    <row r="41" spans="1:15">
      <c r="A41" s="85" t="s">
        <v>9</v>
      </c>
      <c r="B41" t="s">
        <v>681</v>
      </c>
      <c r="D41" t="s">
        <v>427</v>
      </c>
      <c r="H41" s="138">
        <f t="shared" si="0"/>
        <v>2</v>
      </c>
      <c r="J41" s="60" t="s">
        <v>76</v>
      </c>
      <c r="K41" s="139" t="str">
        <f t="shared" si="4"/>
        <v>e180</v>
      </c>
      <c r="L41" s="188" t="str">
        <f t="shared" si="3"/>
        <v>Intérêts et loyers acquis non échus</v>
      </c>
      <c r="N41" s="8" t="s">
        <v>192</v>
      </c>
      <c r="O41" s="41" t="s">
        <v>427</v>
      </c>
    </row>
    <row r="42" spans="1:15">
      <c r="A42" s="85" t="s">
        <v>10</v>
      </c>
      <c r="B42" t="s">
        <v>682</v>
      </c>
      <c r="D42" t="s">
        <v>427</v>
      </c>
      <c r="H42" s="138">
        <f t="shared" si="0"/>
        <v>2</v>
      </c>
      <c r="J42" s="60" t="s">
        <v>99</v>
      </c>
      <c r="K42" s="139" t="str">
        <f t="shared" si="4"/>
        <v>e169</v>
      </c>
      <c r="L42" s="188" t="str">
        <f t="shared" si="3"/>
        <v>Frais d’acquisition reportés</v>
      </c>
      <c r="N42" s="8" t="s">
        <v>192</v>
      </c>
      <c r="O42" s="41" t="s">
        <v>427</v>
      </c>
    </row>
    <row r="43" spans="1:15">
      <c r="A43" s="85" t="s">
        <v>297</v>
      </c>
      <c r="B43" t="s">
        <v>683</v>
      </c>
      <c r="D43" t="s">
        <v>427</v>
      </c>
      <c r="H43" s="138">
        <f t="shared" si="0"/>
        <v>2</v>
      </c>
      <c r="J43" s="60" t="s">
        <v>77</v>
      </c>
      <c r="K43" s="139" t="str">
        <f t="shared" si="4"/>
        <v>e68</v>
      </c>
      <c r="L43" s="188" t="str">
        <f t="shared" si="3"/>
        <v>Autres comptes de régularisation</v>
      </c>
      <c r="M43" s="8" t="s">
        <v>190</v>
      </c>
      <c r="N43" s="8" t="s">
        <v>192</v>
      </c>
      <c r="O43" s="41" t="s">
        <v>427</v>
      </c>
    </row>
    <row r="44" spans="1:15">
      <c r="A44" s="85" t="s">
        <v>262</v>
      </c>
      <c r="B44" t="s">
        <v>684</v>
      </c>
      <c r="D44" t="s">
        <v>427</v>
      </c>
      <c r="H44" s="138">
        <f t="shared" si="0"/>
        <v>3</v>
      </c>
      <c r="J44" s="61" t="s">
        <v>263</v>
      </c>
      <c r="K44" s="139" t="str">
        <f t="shared" si="4"/>
        <v>e116</v>
      </c>
      <c r="L44" s="188" t="str">
        <f t="shared" si="3"/>
        <v>Charges à répartir sur plusieurs exercices</v>
      </c>
      <c r="N44" s="8" t="s">
        <v>192</v>
      </c>
      <c r="O44" s="41" t="s">
        <v>427</v>
      </c>
    </row>
    <row r="45" spans="1:15">
      <c r="A45" s="85" t="s">
        <v>261</v>
      </c>
      <c r="B45" t="s">
        <v>685</v>
      </c>
      <c r="D45" t="s">
        <v>427</v>
      </c>
      <c r="H45" s="138">
        <f t="shared" si="0"/>
        <v>3</v>
      </c>
      <c r="J45" s="61" t="s">
        <v>264</v>
      </c>
      <c r="K45" s="139" t="str">
        <f t="shared" si="4"/>
        <v>e144</v>
      </c>
      <c r="L45" s="188" t="str">
        <f t="shared" si="3"/>
        <v>Différences sur les prix de remboursement à percevoir</v>
      </c>
      <c r="N45" s="8" t="s">
        <v>192</v>
      </c>
      <c r="O45" s="41" t="s">
        <v>427</v>
      </c>
    </row>
    <row r="46" spans="1:15">
      <c r="A46" s="85" t="s">
        <v>70</v>
      </c>
      <c r="B46" t="s">
        <v>686</v>
      </c>
      <c r="D46" t="s">
        <v>427</v>
      </c>
      <c r="H46" s="138">
        <f t="shared" si="0"/>
        <v>5</v>
      </c>
      <c r="J46" s="61" t="s">
        <v>265</v>
      </c>
      <c r="K46" s="139" t="str">
        <f t="shared" si="4"/>
        <v>e125</v>
      </c>
      <c r="L46" s="188" t="str">
        <f t="shared" si="3"/>
        <v>Comptes de régularisation liés aux instruments financiers à terme</v>
      </c>
      <c r="M46" s="8" t="s">
        <v>190</v>
      </c>
      <c r="N46" s="8" t="s">
        <v>192</v>
      </c>
      <c r="O46" s="41" t="s">
        <v>427</v>
      </c>
    </row>
    <row r="47" spans="1:15">
      <c r="A47" s="85" t="s">
        <v>86</v>
      </c>
      <c r="B47" t="s">
        <v>687</v>
      </c>
      <c r="D47" t="s">
        <v>427</v>
      </c>
      <c r="H47" s="138">
        <f t="shared" si="0"/>
        <v>1</v>
      </c>
      <c r="J47" s="102" t="s">
        <v>519</v>
      </c>
      <c r="K47" s="139" t="str">
        <f t="shared" si="4"/>
        <v>e124</v>
      </c>
      <c r="L47" s="188" t="str">
        <f t="shared" si="3"/>
        <v>Comptes de régularisation liés à des stratégies d'investissement ou de désinvestissement</v>
      </c>
      <c r="N47" s="8" t="s">
        <v>192</v>
      </c>
      <c r="O47" s="41" t="s">
        <v>427</v>
      </c>
    </row>
    <row r="48" spans="1:15">
      <c r="A48" s="85" t="s">
        <v>1588</v>
      </c>
      <c r="B48" t="s">
        <v>688</v>
      </c>
      <c r="D48" t="s">
        <v>427</v>
      </c>
      <c r="H48" s="138">
        <f t="shared" si="0"/>
        <v>2</v>
      </c>
      <c r="J48" s="102" t="s">
        <v>520</v>
      </c>
      <c r="K48" s="139" t="str">
        <f t="shared" si="4"/>
        <v>e123</v>
      </c>
      <c r="L48" s="188" t="str">
        <f t="shared" si="3"/>
        <v>Comptes de régularisation liés à des stratégies de rendement</v>
      </c>
      <c r="N48" s="8" t="s">
        <v>192</v>
      </c>
      <c r="O48" s="41" t="s">
        <v>427</v>
      </c>
    </row>
    <row r="49" spans="1:23">
      <c r="A49" s="85" t="s">
        <v>1836</v>
      </c>
      <c r="B49" t="s">
        <v>689</v>
      </c>
      <c r="D49" t="s">
        <v>427</v>
      </c>
      <c r="H49" s="138">
        <f t="shared" si="0"/>
        <v>2</v>
      </c>
      <c r="J49" s="102" t="s">
        <v>266</v>
      </c>
      <c r="K49" s="139" t="str">
        <f t="shared" si="4"/>
        <v>e126</v>
      </c>
      <c r="L49" s="188" t="str">
        <f t="shared" si="3"/>
        <v>Comptes de régularisation sur autres opérations</v>
      </c>
      <c r="N49" s="8" t="s">
        <v>192</v>
      </c>
      <c r="O49" s="41" t="s">
        <v>427</v>
      </c>
    </row>
    <row r="50" spans="1:23">
      <c r="A50" s="85" t="s">
        <v>75</v>
      </c>
      <c r="B50" t="s">
        <v>690</v>
      </c>
      <c r="D50" t="s">
        <v>427</v>
      </c>
      <c r="H50" s="138">
        <f t="shared" si="0"/>
        <v>2</v>
      </c>
      <c r="J50" s="61" t="s">
        <v>536</v>
      </c>
      <c r="K50" s="139" t="str">
        <f t="shared" si="4"/>
        <v>e157</v>
      </c>
      <c r="L50" s="188" t="str">
        <f t="shared" si="3"/>
        <v>Évaluations techniques de la réassurance</v>
      </c>
      <c r="N50" s="8" t="s">
        <v>192</v>
      </c>
      <c r="O50" s="41" t="s">
        <v>427</v>
      </c>
    </row>
    <row r="51" spans="1:23">
      <c r="A51" s="85" t="s">
        <v>1936</v>
      </c>
      <c r="B51" t="s">
        <v>691</v>
      </c>
      <c r="D51" t="s">
        <v>427</v>
      </c>
      <c r="H51" s="138">
        <f t="shared" si="0"/>
        <v>1</v>
      </c>
      <c r="J51" s="61" t="s">
        <v>267</v>
      </c>
      <c r="K51" s="139" t="str">
        <f t="shared" si="4"/>
        <v>e74</v>
      </c>
      <c r="L51" s="188" t="str">
        <f t="shared" si="3"/>
        <v>Autres éléments de comptes de régularisation</v>
      </c>
      <c r="N51" s="8" t="s">
        <v>192</v>
      </c>
      <c r="O51" s="41" t="s">
        <v>427</v>
      </c>
    </row>
    <row r="52" spans="1:23" ht="17.25" customHeight="1">
      <c r="A52" s="85" t="s">
        <v>36</v>
      </c>
      <c r="B52" t="s">
        <v>692</v>
      </c>
      <c r="D52" t="s">
        <v>427</v>
      </c>
      <c r="H52" s="138">
        <f t="shared" si="0"/>
        <v>2</v>
      </c>
      <c r="J52" s="59" t="s">
        <v>78</v>
      </c>
      <c r="K52" s="139" t="str">
        <f t="shared" si="4"/>
        <v>e143</v>
      </c>
      <c r="L52" s="188" t="str">
        <f t="shared" si="3"/>
        <v>Différences de conversion</v>
      </c>
      <c r="N52" s="8" t="s">
        <v>192</v>
      </c>
      <c r="O52" s="41" t="s">
        <v>427</v>
      </c>
    </row>
    <row r="53" spans="1:23">
      <c r="A53" s="85" t="s">
        <v>1837</v>
      </c>
      <c r="B53" t="s">
        <v>642</v>
      </c>
      <c r="D53" t="s">
        <v>427</v>
      </c>
      <c r="H53" s="138">
        <f t="shared" si="0"/>
        <v>1</v>
      </c>
      <c r="J53" s="55" t="s">
        <v>1620</v>
      </c>
      <c r="K53" s="139"/>
      <c r="L53" s="19"/>
      <c r="O53" t="s">
        <v>427</v>
      </c>
      <c r="Q53" t="s">
        <v>23</v>
      </c>
      <c r="R53" t="s">
        <v>1868</v>
      </c>
    </row>
    <row r="54" spans="1:23">
      <c r="A54" s="85" t="s">
        <v>1085</v>
      </c>
      <c r="B54" t="s">
        <v>693</v>
      </c>
      <c r="D54" t="s">
        <v>427</v>
      </c>
      <c r="H54" s="138">
        <f t="shared" si="0"/>
        <v>2</v>
      </c>
      <c r="J54" s="10" t="s">
        <v>244</v>
      </c>
      <c r="K54" s="139" t="str">
        <f t="shared" ref="K54:K92" si="5">VLOOKUP(J54,A:B,2,FALSE)</f>
        <v>x0</v>
      </c>
      <c r="L54" s="19" t="str">
        <f t="shared" ref="L54:L92" si="6">J54</f>
        <v>Total/NA</v>
      </c>
      <c r="M54" s="8" t="s">
        <v>190</v>
      </c>
      <c r="O54" t="s">
        <v>243</v>
      </c>
      <c r="R54" s="5"/>
    </row>
    <row r="55" spans="1:23">
      <c r="A55" s="85" t="s">
        <v>205</v>
      </c>
      <c r="B55" t="s">
        <v>694</v>
      </c>
      <c r="D55" t="s">
        <v>427</v>
      </c>
      <c r="H55" s="138">
        <f t="shared" si="0"/>
        <v>1</v>
      </c>
      <c r="J55" s="47" t="s">
        <v>2399</v>
      </c>
      <c r="K55" s="139" t="str">
        <f t="shared" si="5"/>
        <v>e378</v>
      </c>
      <c r="L55" s="171" t="str">
        <f t="shared" si="6"/>
        <v>Capital et réserves</v>
      </c>
      <c r="M55" s="140"/>
      <c r="N55" s="140" t="s">
        <v>192</v>
      </c>
      <c r="O55" s="138" t="s">
        <v>427</v>
      </c>
      <c r="P55" s="138"/>
      <c r="Q55" s="138"/>
      <c r="R55" s="5"/>
      <c r="S55" s="138"/>
      <c r="T55" s="138"/>
      <c r="U55" s="138"/>
      <c r="V55" s="138"/>
      <c r="W55" s="138"/>
    </row>
    <row r="56" spans="1:23">
      <c r="A56" s="85" t="s">
        <v>543</v>
      </c>
      <c r="B56" t="s">
        <v>695</v>
      </c>
      <c r="D56" t="s">
        <v>427</v>
      </c>
      <c r="H56" s="138">
        <f t="shared" si="0"/>
        <v>2</v>
      </c>
      <c r="J56" s="22" t="s">
        <v>1085</v>
      </c>
      <c r="K56" s="139" t="str">
        <f t="shared" si="5"/>
        <v>e101</v>
      </c>
      <c r="L56" s="171" t="str">
        <f t="shared" si="6"/>
        <v>Capital non appelé ou compte de liaison siège</v>
      </c>
      <c r="N56" s="8" t="s">
        <v>192</v>
      </c>
      <c r="O56" t="s">
        <v>427</v>
      </c>
    </row>
    <row r="57" spans="1:23">
      <c r="A57" s="85" t="s">
        <v>114</v>
      </c>
      <c r="B57" t="s">
        <v>696</v>
      </c>
      <c r="D57" t="s">
        <v>427</v>
      </c>
      <c r="H57" s="138">
        <f t="shared" si="0"/>
        <v>2</v>
      </c>
      <c r="J57" s="47" t="s">
        <v>1617</v>
      </c>
      <c r="K57" s="139" t="str">
        <f t="shared" si="5"/>
        <v>e315</v>
      </c>
      <c r="L57" s="171" t="str">
        <f t="shared" si="6"/>
        <v>Actifs incorporels, placements et actifs corporels d'exploitation</v>
      </c>
      <c r="M57" s="8" t="s">
        <v>190</v>
      </c>
      <c r="N57" s="8" t="s">
        <v>192</v>
      </c>
      <c r="O57" s="41" t="s">
        <v>427</v>
      </c>
    </row>
    <row r="58" spans="1:23">
      <c r="A58" s="85" t="s">
        <v>113</v>
      </c>
      <c r="B58" t="s">
        <v>697</v>
      </c>
      <c r="D58" t="s">
        <v>427</v>
      </c>
      <c r="H58" s="138">
        <f t="shared" si="0"/>
        <v>2</v>
      </c>
      <c r="J58" s="22" t="s">
        <v>25</v>
      </c>
      <c r="K58" s="139" t="str">
        <f t="shared" si="5"/>
        <v>e51</v>
      </c>
      <c r="L58" s="171" t="str">
        <f t="shared" si="6"/>
        <v>Actifs incorporels</v>
      </c>
      <c r="M58" s="8" t="s">
        <v>190</v>
      </c>
      <c r="N58" s="8" t="s">
        <v>192</v>
      </c>
      <c r="O58" t="s">
        <v>427</v>
      </c>
    </row>
    <row r="59" spans="1:23">
      <c r="A59" s="85" t="s">
        <v>1834</v>
      </c>
      <c r="B59" t="s">
        <v>698</v>
      </c>
      <c r="D59" t="s">
        <v>427</v>
      </c>
      <c r="H59" s="138">
        <f t="shared" si="0"/>
        <v>2</v>
      </c>
      <c r="J59" s="56" t="s">
        <v>26</v>
      </c>
      <c r="K59" s="139" t="str">
        <f t="shared" si="5"/>
        <v>e173</v>
      </c>
      <c r="L59" s="171" t="str">
        <f t="shared" si="6"/>
        <v>Frais d'établissement</v>
      </c>
      <c r="N59" s="8" t="s">
        <v>192</v>
      </c>
      <c r="O59" t="s">
        <v>427</v>
      </c>
    </row>
    <row r="60" spans="1:23">
      <c r="A60" s="85" t="s">
        <v>276</v>
      </c>
      <c r="B60" t="s">
        <v>699</v>
      </c>
      <c r="D60" t="s">
        <v>427</v>
      </c>
      <c r="H60" s="138">
        <f t="shared" si="0"/>
        <v>2</v>
      </c>
      <c r="J60" s="56" t="s">
        <v>27</v>
      </c>
      <c r="K60" s="139" t="str">
        <f t="shared" si="5"/>
        <v>e79</v>
      </c>
      <c r="L60" s="171" t="str">
        <f t="shared" si="6"/>
        <v>Autres immobilisations incorporelles</v>
      </c>
      <c r="N60" s="8" t="s">
        <v>192</v>
      </c>
      <c r="O60" t="s">
        <v>427</v>
      </c>
      <c r="P60" s="2"/>
      <c r="Q60" s="2"/>
      <c r="R60" s="2"/>
      <c r="S60" s="2"/>
    </row>
    <row r="61" spans="1:23">
      <c r="A61" s="85" t="s">
        <v>1158</v>
      </c>
      <c r="B61" t="s">
        <v>700</v>
      </c>
      <c r="D61" t="s">
        <v>427</v>
      </c>
      <c r="H61" s="138">
        <f t="shared" si="0"/>
        <v>2</v>
      </c>
      <c r="J61" s="22" t="s">
        <v>17</v>
      </c>
      <c r="K61" s="139" t="str">
        <f t="shared" si="5"/>
        <v>e204</v>
      </c>
      <c r="L61" s="171" t="str">
        <f t="shared" si="6"/>
        <v>Placements</v>
      </c>
      <c r="M61" s="8" t="s">
        <v>190</v>
      </c>
      <c r="N61" s="8" t="s">
        <v>192</v>
      </c>
      <c r="O61" s="41" t="s">
        <v>427</v>
      </c>
      <c r="P61" s="2"/>
      <c r="Q61" s="2"/>
      <c r="R61" s="2"/>
      <c r="S61" s="2"/>
    </row>
    <row r="62" spans="1:23">
      <c r="A62" s="85" t="s">
        <v>523</v>
      </c>
      <c r="B62" t="s">
        <v>701</v>
      </c>
      <c r="D62" t="s">
        <v>427</v>
      </c>
      <c r="H62" s="138">
        <f t="shared" si="0"/>
        <v>2</v>
      </c>
      <c r="J62" s="56" t="s">
        <v>33</v>
      </c>
      <c r="K62" s="139" t="str">
        <f t="shared" si="5"/>
        <v>e208</v>
      </c>
      <c r="L62" s="171" t="str">
        <f t="shared" si="6"/>
        <v>Placements immobiliers</v>
      </c>
      <c r="N62" s="8" t="s">
        <v>192</v>
      </c>
      <c r="O62" s="41" t="s">
        <v>427</v>
      </c>
      <c r="P62" s="2"/>
      <c r="Q62" s="2"/>
      <c r="R62" s="2"/>
      <c r="S62" s="2"/>
    </row>
    <row r="63" spans="1:23">
      <c r="A63" s="85" t="s">
        <v>1833</v>
      </c>
      <c r="B63" t="s">
        <v>702</v>
      </c>
      <c r="D63" t="s">
        <v>427</v>
      </c>
      <c r="H63" s="138">
        <f t="shared" si="0"/>
        <v>2</v>
      </c>
      <c r="J63" s="56" t="s">
        <v>292</v>
      </c>
      <c r="K63" s="139" t="str">
        <f t="shared" si="5"/>
        <v>e205</v>
      </c>
      <c r="L63" s="171" t="str">
        <f t="shared" si="6"/>
        <v>Placements financiers</v>
      </c>
      <c r="N63" s="8" t="s">
        <v>192</v>
      </c>
      <c r="O63" s="41" t="s">
        <v>427</v>
      </c>
    </row>
    <row r="64" spans="1:23">
      <c r="A64" s="85" t="s">
        <v>115</v>
      </c>
      <c r="B64" t="s">
        <v>703</v>
      </c>
      <c r="D64" t="s">
        <v>427</v>
      </c>
      <c r="H64" s="138">
        <f t="shared" si="0"/>
        <v>2</v>
      </c>
      <c r="J64" s="59" t="s">
        <v>74</v>
      </c>
      <c r="K64" s="139" t="str">
        <f t="shared" si="5"/>
        <v>e50</v>
      </c>
      <c r="L64" s="188" t="str">
        <f t="shared" si="6"/>
        <v>Actifs corporels d’exploitation</v>
      </c>
      <c r="M64" s="8" t="s">
        <v>190</v>
      </c>
      <c r="N64" s="8" t="s">
        <v>192</v>
      </c>
      <c r="O64" s="41" t="s">
        <v>427</v>
      </c>
    </row>
    <row r="65" spans="1:15">
      <c r="A65" s="85" t="s">
        <v>1141</v>
      </c>
      <c r="B65" t="s">
        <v>704</v>
      </c>
      <c r="D65" t="s">
        <v>427</v>
      </c>
      <c r="H65" s="138">
        <f t="shared" si="0"/>
        <v>2</v>
      </c>
      <c r="J65" s="60" t="s">
        <v>32</v>
      </c>
      <c r="K65" s="139" t="str">
        <f t="shared" si="5"/>
        <v>e136</v>
      </c>
      <c r="L65" s="188" t="str">
        <f t="shared" si="6"/>
        <v>Dépôts et cautionnements</v>
      </c>
      <c r="N65" s="8" t="s">
        <v>192</v>
      </c>
      <c r="O65" s="41" t="s">
        <v>427</v>
      </c>
    </row>
    <row r="66" spans="1:15">
      <c r="A66" s="85" t="s">
        <v>1156</v>
      </c>
      <c r="B66" t="s">
        <v>705</v>
      </c>
      <c r="D66" t="s">
        <v>427</v>
      </c>
      <c r="H66" s="138">
        <f t="shared" ref="H66:H129" si="7">COUNTIF(J:J,A66)</f>
        <v>2</v>
      </c>
      <c r="J66" s="60" t="s">
        <v>222</v>
      </c>
      <c r="K66" s="139" t="str">
        <f t="shared" si="5"/>
        <v>e78</v>
      </c>
      <c r="L66" s="188" t="str">
        <f t="shared" si="6"/>
        <v>Autres immobilisations corporelles</v>
      </c>
      <c r="N66" s="8" t="s">
        <v>192</v>
      </c>
      <c r="O66" s="41" t="s">
        <v>427</v>
      </c>
    </row>
    <row r="67" spans="1:15">
      <c r="A67" s="85" t="s">
        <v>1909</v>
      </c>
      <c r="B67" t="s">
        <v>706</v>
      </c>
      <c r="D67" t="s">
        <v>427</v>
      </c>
      <c r="H67" s="138">
        <f t="shared" si="7"/>
        <v>2</v>
      </c>
      <c r="J67" s="11" t="s">
        <v>14</v>
      </c>
      <c r="K67" s="139" t="str">
        <f t="shared" si="5"/>
        <v>e191</v>
      </c>
      <c r="L67" s="19" t="str">
        <f t="shared" si="6"/>
        <v>Part des cessionnaires dans les provisions techniques</v>
      </c>
      <c r="M67" s="8" t="s">
        <v>190</v>
      </c>
      <c r="N67" s="8" t="s">
        <v>192</v>
      </c>
      <c r="O67" s="41" t="s">
        <v>427</v>
      </c>
    </row>
    <row r="68" spans="1:15">
      <c r="A68" s="85" t="s">
        <v>116</v>
      </c>
      <c r="B68" t="s">
        <v>707</v>
      </c>
      <c r="D68" t="s">
        <v>427</v>
      </c>
      <c r="H68" s="138">
        <f t="shared" si="7"/>
        <v>2</v>
      </c>
      <c r="J68" s="99" t="s">
        <v>20</v>
      </c>
      <c r="K68" s="139" t="str">
        <f t="shared" si="5"/>
        <v>e253</v>
      </c>
      <c r="L68" s="187" t="str">
        <f t="shared" si="6"/>
        <v>Provisions techniques brutes</v>
      </c>
      <c r="M68" s="8" t="s">
        <v>190</v>
      </c>
      <c r="N68" s="8" t="s">
        <v>192</v>
      </c>
      <c r="O68" s="41" t="s">
        <v>427</v>
      </c>
    </row>
    <row r="69" spans="1:15">
      <c r="A69" s="85" t="s">
        <v>263</v>
      </c>
      <c r="B69" t="s">
        <v>708</v>
      </c>
      <c r="D69" t="s">
        <v>427</v>
      </c>
      <c r="H69" s="138">
        <f t="shared" si="7"/>
        <v>1</v>
      </c>
      <c r="J69" s="57" t="s">
        <v>1835</v>
      </c>
      <c r="K69" s="139" t="str">
        <f t="shared" si="5"/>
        <v>e241</v>
      </c>
      <c r="L69" s="187" t="str">
        <f t="shared" si="6"/>
        <v>Provisions pour cotisations/primes non acquises</v>
      </c>
      <c r="N69" s="8" t="s">
        <v>192</v>
      </c>
      <c r="O69" s="41" t="s">
        <v>427</v>
      </c>
    </row>
    <row r="70" spans="1:15">
      <c r="A70" s="85" t="s">
        <v>546</v>
      </c>
      <c r="B70" t="s">
        <v>709</v>
      </c>
      <c r="D70" t="s">
        <v>427</v>
      </c>
      <c r="H70" s="138">
        <f t="shared" si="7"/>
        <v>1</v>
      </c>
      <c r="J70" s="57" t="s">
        <v>67</v>
      </c>
      <c r="K70" s="139" t="str">
        <f t="shared" si="5"/>
        <v>e239</v>
      </c>
      <c r="L70" s="187" t="str">
        <f t="shared" si="6"/>
        <v>Provisions d’assurance vie</v>
      </c>
      <c r="N70" s="8" t="s">
        <v>192</v>
      </c>
      <c r="O70" s="41" t="s">
        <v>427</v>
      </c>
    </row>
    <row r="71" spans="1:15">
      <c r="A71" s="85" t="s">
        <v>272</v>
      </c>
      <c r="B71" t="s">
        <v>710</v>
      </c>
      <c r="D71" t="s">
        <v>427</v>
      </c>
      <c r="H71" s="138">
        <f t="shared" si="7"/>
        <v>2</v>
      </c>
      <c r="J71" s="57" t="s">
        <v>68</v>
      </c>
      <c r="K71" s="139" t="str">
        <f t="shared" si="5"/>
        <v>e250</v>
      </c>
      <c r="L71" s="187" t="str">
        <f t="shared" si="6"/>
        <v>Provisions pour sinistres</v>
      </c>
      <c r="M71" s="8" t="s">
        <v>190</v>
      </c>
      <c r="N71" s="8" t="s">
        <v>192</v>
      </c>
      <c r="O71" s="41" t="s">
        <v>427</v>
      </c>
    </row>
    <row r="72" spans="1:15">
      <c r="A72" s="85" t="s">
        <v>11</v>
      </c>
      <c r="B72" t="s">
        <v>711</v>
      </c>
      <c r="D72" t="s">
        <v>427</v>
      </c>
      <c r="H72" s="138">
        <f t="shared" si="7"/>
        <v>2</v>
      </c>
      <c r="J72" s="100" t="s">
        <v>1150</v>
      </c>
      <c r="K72" s="139" t="str">
        <f t="shared" si="5"/>
        <v>e248</v>
      </c>
      <c r="L72" s="19" t="str">
        <f t="shared" si="6"/>
        <v>Provisions pour participation aux excédents et ristournes</v>
      </c>
      <c r="N72" s="8" t="s">
        <v>192</v>
      </c>
      <c r="O72" s="41" t="s">
        <v>427</v>
      </c>
    </row>
    <row r="73" spans="1:15">
      <c r="A73" s="85" t="s">
        <v>12</v>
      </c>
      <c r="B73" t="s">
        <v>712</v>
      </c>
      <c r="D73" t="s">
        <v>427</v>
      </c>
      <c r="H73" s="138">
        <f t="shared" si="7"/>
        <v>2</v>
      </c>
      <c r="J73" s="57" t="s">
        <v>69</v>
      </c>
      <c r="K73" s="139" t="str">
        <f t="shared" si="5"/>
        <v>e242</v>
      </c>
      <c r="L73" s="187" t="str">
        <f t="shared" si="6"/>
        <v>Provisions pour égalisation</v>
      </c>
      <c r="N73" s="8" t="s">
        <v>192</v>
      </c>
      <c r="O73" s="41" t="s">
        <v>427</v>
      </c>
    </row>
    <row r="74" spans="1:15">
      <c r="A74" s="85" t="s">
        <v>1152</v>
      </c>
      <c r="B74" t="s">
        <v>713</v>
      </c>
      <c r="D74" t="s">
        <v>427</v>
      </c>
      <c r="H74" s="138">
        <f t="shared" si="7"/>
        <v>2</v>
      </c>
      <c r="J74" s="57" t="s">
        <v>70</v>
      </c>
      <c r="K74" s="139" t="str">
        <f t="shared" si="5"/>
        <v>e93</v>
      </c>
      <c r="L74" s="187" t="str">
        <f t="shared" si="6"/>
        <v>Autres provisions techniques</v>
      </c>
      <c r="N74" s="8" t="s">
        <v>192</v>
      </c>
      <c r="O74" s="41" t="s">
        <v>427</v>
      </c>
    </row>
    <row r="75" spans="1:15">
      <c r="A75" s="85" t="s">
        <v>1147</v>
      </c>
      <c r="B75" t="s">
        <v>714</v>
      </c>
      <c r="D75" t="s">
        <v>427</v>
      </c>
      <c r="H75" s="138">
        <f t="shared" si="7"/>
        <v>4</v>
      </c>
      <c r="J75" s="99" t="s">
        <v>1151</v>
      </c>
      <c r="K75" s="139" t="str">
        <f t="shared" si="5"/>
        <v>e254</v>
      </c>
      <c r="L75" s="187" t="str">
        <f t="shared" si="6"/>
        <v>Provisions techniques des opérations en unités de compte</v>
      </c>
      <c r="N75" s="8" t="s">
        <v>192</v>
      </c>
      <c r="O75" s="41" t="s">
        <v>427</v>
      </c>
    </row>
    <row r="76" spans="1:15">
      <c r="A76" s="85" t="s">
        <v>520</v>
      </c>
      <c r="B76" t="s">
        <v>715</v>
      </c>
      <c r="D76" t="s">
        <v>427</v>
      </c>
      <c r="H76" s="138">
        <f t="shared" si="7"/>
        <v>4</v>
      </c>
      <c r="J76" s="47" t="s">
        <v>1537</v>
      </c>
      <c r="K76" s="139" t="str">
        <f t="shared" si="5"/>
        <v>e192</v>
      </c>
      <c r="L76" s="171" t="str">
        <f t="shared" si="6"/>
        <v>Part des garants dans les engagements techniques en substitution</v>
      </c>
      <c r="N76" s="8" t="s">
        <v>192</v>
      </c>
      <c r="O76" s="41" t="s">
        <v>427</v>
      </c>
    </row>
    <row r="77" spans="1:15">
      <c r="A77" s="85" t="s">
        <v>519</v>
      </c>
      <c r="B77" t="s">
        <v>716</v>
      </c>
      <c r="D77" t="s">
        <v>427</v>
      </c>
      <c r="H77" s="138">
        <f t="shared" si="7"/>
        <v>4</v>
      </c>
      <c r="J77" s="47" t="s">
        <v>229</v>
      </c>
      <c r="K77" s="139" t="str">
        <f t="shared" si="5"/>
        <v>e193</v>
      </c>
      <c r="L77" s="171" t="str">
        <f t="shared" si="6"/>
        <v>Part des organismes dispensés d'agrément dans les provisions techniques</v>
      </c>
      <c r="N77" s="8" t="s">
        <v>192</v>
      </c>
      <c r="O77" s="41" t="s">
        <v>427</v>
      </c>
    </row>
    <row r="78" spans="1:15">
      <c r="A78" s="85" t="s">
        <v>265</v>
      </c>
      <c r="B78" t="s">
        <v>717</v>
      </c>
      <c r="D78" t="s">
        <v>427</v>
      </c>
      <c r="H78" s="138">
        <f t="shared" si="7"/>
        <v>4</v>
      </c>
      <c r="J78" s="47" t="s">
        <v>13</v>
      </c>
      <c r="K78" s="139" t="str">
        <f t="shared" si="5"/>
        <v>e127</v>
      </c>
      <c r="L78" s="171" t="str">
        <f t="shared" si="6"/>
        <v>Créances</v>
      </c>
      <c r="M78" s="8" t="s">
        <v>190</v>
      </c>
      <c r="N78" s="8" t="s">
        <v>192</v>
      </c>
      <c r="O78" s="41" t="s">
        <v>427</v>
      </c>
    </row>
    <row r="79" spans="1:15">
      <c r="A79" s="85" t="s">
        <v>266</v>
      </c>
      <c r="B79" t="s">
        <v>718</v>
      </c>
      <c r="D79" t="s">
        <v>427</v>
      </c>
      <c r="H79" s="138">
        <f t="shared" si="7"/>
        <v>4</v>
      </c>
      <c r="J79" s="22" t="s">
        <v>230</v>
      </c>
      <c r="K79" s="139" t="str">
        <f t="shared" si="5"/>
        <v>e130</v>
      </c>
      <c r="L79" s="171" t="str">
        <f t="shared" si="6"/>
        <v>Créances nées d’opérations directes et de prise en substitution</v>
      </c>
      <c r="N79" s="8" t="s">
        <v>192</v>
      </c>
      <c r="O79" s="41" t="s">
        <v>427</v>
      </c>
    </row>
    <row r="80" spans="1:15">
      <c r="A80" s="85" t="s">
        <v>13</v>
      </c>
      <c r="B80" t="s">
        <v>719</v>
      </c>
      <c r="D80" t="s">
        <v>427</v>
      </c>
      <c r="H80" s="138">
        <f t="shared" si="7"/>
        <v>2</v>
      </c>
      <c r="J80" s="56" t="s">
        <v>1845</v>
      </c>
      <c r="K80" s="139" t="str">
        <f t="shared" si="5"/>
        <v>e216</v>
      </c>
      <c r="L80" s="171" t="str">
        <f t="shared" si="6"/>
        <v>Primes/cotisations restant à émettre</v>
      </c>
      <c r="N80" s="8" t="s">
        <v>192</v>
      </c>
      <c r="O80" s="41" t="s">
        <v>427</v>
      </c>
    </row>
    <row r="81" spans="1:18">
      <c r="A81" s="87" t="s">
        <v>1937</v>
      </c>
      <c r="B81" t="s">
        <v>720</v>
      </c>
      <c r="D81" t="s">
        <v>427</v>
      </c>
      <c r="H81" s="138">
        <f t="shared" si="7"/>
        <v>2</v>
      </c>
      <c r="J81" s="56" t="s">
        <v>231</v>
      </c>
      <c r="K81" s="139" t="str">
        <f t="shared" si="5"/>
        <v>e70</v>
      </c>
      <c r="L81" s="171" t="str">
        <f t="shared" si="6"/>
        <v>Autres créances nées d’opérations directes et de prise en substitution</v>
      </c>
      <c r="N81" s="8" t="s">
        <v>192</v>
      </c>
      <c r="O81" s="41" t="s">
        <v>427</v>
      </c>
    </row>
    <row r="82" spans="1:18">
      <c r="A82" s="85" t="s">
        <v>1146</v>
      </c>
      <c r="B82" t="s">
        <v>721</v>
      </c>
      <c r="D82" t="s">
        <v>427</v>
      </c>
      <c r="H82" s="138">
        <f t="shared" si="7"/>
        <v>2</v>
      </c>
      <c r="J82" s="22" t="s">
        <v>1146</v>
      </c>
      <c r="K82" s="139" t="str">
        <f t="shared" si="5"/>
        <v>e129</v>
      </c>
      <c r="L82" s="171" t="str">
        <f t="shared" si="6"/>
        <v>Créances nées d’opérations de réassurance et de cessions en substitution</v>
      </c>
      <c r="N82" s="8" t="s">
        <v>192</v>
      </c>
      <c r="O82" s="41" t="s">
        <v>427</v>
      </c>
    </row>
    <row r="83" spans="1:18">
      <c r="A83" s="85" t="s">
        <v>230</v>
      </c>
      <c r="B83" t="s">
        <v>722</v>
      </c>
      <c r="D83" t="s">
        <v>427</v>
      </c>
      <c r="H83" s="138">
        <f t="shared" si="7"/>
        <v>2</v>
      </c>
      <c r="J83" s="22" t="s">
        <v>517</v>
      </c>
      <c r="K83" s="139" t="str">
        <f t="shared" si="5"/>
        <v>e69</v>
      </c>
      <c r="L83" s="171" t="str">
        <f t="shared" si="6"/>
        <v>Autres créances</v>
      </c>
      <c r="M83" s="8" t="s">
        <v>190</v>
      </c>
      <c r="N83" s="8" t="s">
        <v>192</v>
      </c>
      <c r="O83" s="41" t="s">
        <v>427</v>
      </c>
    </row>
    <row r="84" spans="1:18">
      <c r="A84" s="85" t="s">
        <v>53</v>
      </c>
      <c r="B84" t="s">
        <v>723</v>
      </c>
      <c r="D84" t="s">
        <v>427</v>
      </c>
      <c r="H84" s="138">
        <f t="shared" si="7"/>
        <v>2</v>
      </c>
      <c r="J84" s="56" t="s">
        <v>71</v>
      </c>
      <c r="K84" s="139" t="str">
        <f t="shared" si="5"/>
        <v>e201</v>
      </c>
      <c r="L84" s="171" t="str">
        <f t="shared" si="6"/>
        <v>Personnel</v>
      </c>
      <c r="N84" s="8" t="s">
        <v>192</v>
      </c>
      <c r="O84" s="41" t="s">
        <v>427</v>
      </c>
    </row>
    <row r="85" spans="1:18">
      <c r="A85" s="85" t="s">
        <v>97</v>
      </c>
      <c r="B85" t="s">
        <v>724</v>
      </c>
      <c r="D85" t="s">
        <v>427</v>
      </c>
      <c r="H85" s="138">
        <f t="shared" si="7"/>
        <v>3</v>
      </c>
      <c r="J85" s="56" t="s">
        <v>535</v>
      </c>
      <c r="K85" s="139" t="str">
        <f t="shared" si="5"/>
        <v>e155</v>
      </c>
      <c r="L85" s="171" t="str">
        <f t="shared" si="6"/>
        <v>État, organismes sociaux et collectivités publiques</v>
      </c>
      <c r="N85" s="8" t="s">
        <v>192</v>
      </c>
      <c r="O85" s="41" t="s">
        <v>427</v>
      </c>
    </row>
    <row r="86" spans="1:18">
      <c r="A86" s="85" t="s">
        <v>73</v>
      </c>
      <c r="B86" t="s">
        <v>725</v>
      </c>
      <c r="D86" t="s">
        <v>427</v>
      </c>
      <c r="H86" s="138">
        <f t="shared" si="7"/>
        <v>2</v>
      </c>
      <c r="J86" s="56" t="s">
        <v>73</v>
      </c>
      <c r="K86" s="139" t="str">
        <f t="shared" si="5"/>
        <v>e133</v>
      </c>
      <c r="L86" s="171" t="str">
        <f t="shared" si="6"/>
        <v>Débiteurs divers</v>
      </c>
      <c r="N86" s="8" t="s">
        <v>192</v>
      </c>
      <c r="O86" s="41" t="s">
        <v>427</v>
      </c>
    </row>
    <row r="87" spans="1:18">
      <c r="A87" s="85" t="s">
        <v>31</v>
      </c>
      <c r="B87" t="s">
        <v>726</v>
      </c>
      <c r="D87" t="s">
        <v>427</v>
      </c>
      <c r="H87" s="138">
        <f t="shared" si="7"/>
        <v>2</v>
      </c>
      <c r="J87" s="47" t="s">
        <v>1847</v>
      </c>
      <c r="K87" s="139" t="str">
        <f t="shared" si="5"/>
        <v>e256</v>
      </c>
      <c r="L87" s="171" t="str">
        <f t="shared" si="6"/>
        <v>Rappel de cotisations/capital appelé non versé</v>
      </c>
      <c r="N87" s="8" t="s">
        <v>192</v>
      </c>
      <c r="O87" s="41" t="s">
        <v>427</v>
      </c>
    </row>
    <row r="88" spans="1:18">
      <c r="A88" s="85" t="s">
        <v>54</v>
      </c>
      <c r="B88" t="s">
        <v>727</v>
      </c>
      <c r="D88" t="s">
        <v>427</v>
      </c>
      <c r="H88" s="138">
        <f t="shared" si="7"/>
        <v>2</v>
      </c>
      <c r="J88" s="58" t="s">
        <v>75</v>
      </c>
      <c r="K88" s="139" t="str">
        <f t="shared" si="5"/>
        <v>e97</v>
      </c>
      <c r="L88" s="188" t="str">
        <f t="shared" si="6"/>
        <v>Avoirs en banque, CCP et caisse</v>
      </c>
      <c r="N88" s="8" t="s">
        <v>192</v>
      </c>
      <c r="O88" s="41" t="s">
        <v>427</v>
      </c>
    </row>
    <row r="89" spans="1:18">
      <c r="A89" s="85" t="s">
        <v>32</v>
      </c>
      <c r="B89" t="s">
        <v>728</v>
      </c>
      <c r="D89" t="s">
        <v>427</v>
      </c>
      <c r="H89" s="138">
        <f t="shared" si="7"/>
        <v>4</v>
      </c>
      <c r="J89" s="58" t="s">
        <v>1844</v>
      </c>
      <c r="K89" s="139" t="str">
        <f t="shared" si="5"/>
        <v>e55</v>
      </c>
      <c r="L89" s="188" t="str">
        <f t="shared" si="6"/>
        <v>Actions propres/certificats mutualistes ou paritaires rachetés</v>
      </c>
      <c r="M89" s="8" t="s">
        <v>190</v>
      </c>
      <c r="N89" s="8" t="s">
        <v>192</v>
      </c>
      <c r="O89" s="41" t="s">
        <v>427</v>
      </c>
    </row>
    <row r="90" spans="1:18">
      <c r="A90" s="85" t="s">
        <v>92</v>
      </c>
      <c r="B90" t="s">
        <v>729</v>
      </c>
      <c r="D90" t="s">
        <v>427</v>
      </c>
      <c r="H90" s="138">
        <f t="shared" si="7"/>
        <v>3</v>
      </c>
      <c r="J90" s="59" t="s">
        <v>2344</v>
      </c>
      <c r="K90" s="92" t="str">
        <f t="shared" si="5"/>
        <v>e375</v>
      </c>
      <c r="L90" s="188" t="str">
        <f t="shared" si="6"/>
        <v>Actions propres</v>
      </c>
      <c r="M90" s="140"/>
      <c r="N90" s="140" t="s">
        <v>192</v>
      </c>
      <c r="O90" s="144" t="s">
        <v>427</v>
      </c>
      <c r="Q90" s="138"/>
      <c r="R90" s="138"/>
    </row>
    <row r="91" spans="1:18">
      <c r="A91" s="85" t="s">
        <v>94</v>
      </c>
      <c r="B91" t="s">
        <v>730</v>
      </c>
      <c r="D91" t="s">
        <v>427</v>
      </c>
      <c r="H91" s="138">
        <f t="shared" si="7"/>
        <v>3</v>
      </c>
      <c r="J91" s="59" t="s">
        <v>2346</v>
      </c>
      <c r="K91" s="92" t="str">
        <f t="shared" si="5"/>
        <v>e376</v>
      </c>
      <c r="L91" s="188" t="str">
        <f t="shared" si="6"/>
        <v>Certificats mutualistes ou paritaires rachetés</v>
      </c>
      <c r="M91" s="140"/>
      <c r="N91" s="140" t="s">
        <v>192</v>
      </c>
      <c r="O91" s="144" t="s">
        <v>427</v>
      </c>
      <c r="Q91" s="138"/>
      <c r="R91" s="138"/>
    </row>
    <row r="92" spans="1:18">
      <c r="A92" s="85" t="s">
        <v>233</v>
      </c>
      <c r="B92" t="s">
        <v>731</v>
      </c>
      <c r="D92" t="s">
        <v>427</v>
      </c>
      <c r="H92" s="138">
        <f t="shared" si="7"/>
        <v>3</v>
      </c>
      <c r="J92" s="58" t="s">
        <v>1614</v>
      </c>
      <c r="K92" s="139" t="str">
        <f t="shared" si="5"/>
        <v>e314</v>
      </c>
      <c r="L92" s="188" t="str">
        <f t="shared" si="6"/>
        <v>Comptes de régularisation et différences de conversion</v>
      </c>
      <c r="M92" s="8" t="s">
        <v>190</v>
      </c>
      <c r="N92" s="8" t="s">
        <v>192</v>
      </c>
      <c r="O92" s="41" t="s">
        <v>427</v>
      </c>
    </row>
    <row r="93" spans="1:18">
      <c r="A93" s="85" t="s">
        <v>232</v>
      </c>
      <c r="B93" t="s">
        <v>732</v>
      </c>
      <c r="D93" t="s">
        <v>427</v>
      </c>
      <c r="H93" s="138">
        <f t="shared" si="7"/>
        <v>3</v>
      </c>
      <c r="J93" s="12" t="s">
        <v>1621</v>
      </c>
      <c r="K93" s="139"/>
      <c r="L93" s="19"/>
      <c r="O93" s="41" t="s">
        <v>427</v>
      </c>
      <c r="Q93" t="s">
        <v>24</v>
      </c>
      <c r="R93" t="s">
        <v>2397</v>
      </c>
    </row>
    <row r="94" spans="1:18">
      <c r="A94" s="85" t="s">
        <v>91</v>
      </c>
      <c r="B94" t="s">
        <v>733</v>
      </c>
      <c r="D94" t="s">
        <v>427</v>
      </c>
      <c r="H94" s="138">
        <f t="shared" si="7"/>
        <v>3</v>
      </c>
      <c r="J94" s="10" t="s">
        <v>244</v>
      </c>
      <c r="K94" s="139" t="str">
        <f t="shared" ref="K94:K125" si="8">VLOOKUP(J94,A:B,2,FALSE)</f>
        <v>x0</v>
      </c>
      <c r="L94" s="19" t="str">
        <f t="shared" ref="L94:L125" si="9">J94</f>
        <v>Total/NA</v>
      </c>
      <c r="M94" s="8" t="s">
        <v>190</v>
      </c>
      <c r="O94" t="s">
        <v>243</v>
      </c>
      <c r="R94" s="5"/>
    </row>
    <row r="95" spans="1:18">
      <c r="A95" s="85" t="s">
        <v>98</v>
      </c>
      <c r="B95" t="s">
        <v>734</v>
      </c>
      <c r="D95" t="s">
        <v>427</v>
      </c>
      <c r="H95" s="138">
        <f t="shared" si="7"/>
        <v>3</v>
      </c>
      <c r="J95" s="62" t="s">
        <v>1848</v>
      </c>
      <c r="K95" s="139" t="str">
        <f t="shared" si="8"/>
        <v>e164</v>
      </c>
      <c r="L95" s="189" t="str">
        <f t="shared" si="9"/>
        <v>Fonds mutualistes et réserves/capitaux propres</v>
      </c>
      <c r="M95" s="8" t="s">
        <v>190</v>
      </c>
      <c r="N95" s="8" t="s">
        <v>192</v>
      </c>
      <c r="O95" s="41" t="s">
        <v>427</v>
      </c>
    </row>
    <row r="96" spans="1:18">
      <c r="A96" s="85" t="s">
        <v>78</v>
      </c>
      <c r="B96" t="s">
        <v>735</v>
      </c>
      <c r="D96" t="s">
        <v>427</v>
      </c>
      <c r="H96" s="138">
        <f t="shared" si="7"/>
        <v>1</v>
      </c>
      <c r="J96" s="63" t="s">
        <v>521</v>
      </c>
      <c r="K96" s="139" t="str">
        <f t="shared" si="8"/>
        <v>e165</v>
      </c>
      <c r="L96" s="189" t="str">
        <f t="shared" si="9"/>
        <v>Fonds propres</v>
      </c>
      <c r="M96" s="8" t="s">
        <v>190</v>
      </c>
      <c r="N96" s="8" t="s">
        <v>192</v>
      </c>
      <c r="O96" s="41" t="s">
        <v>427</v>
      </c>
    </row>
    <row r="97" spans="1:15">
      <c r="A97" s="85" t="s">
        <v>264</v>
      </c>
      <c r="B97" t="s">
        <v>736</v>
      </c>
      <c r="D97" t="s">
        <v>427</v>
      </c>
      <c r="H97" s="138">
        <f t="shared" si="7"/>
        <v>1</v>
      </c>
      <c r="J97" s="64" t="s">
        <v>1849</v>
      </c>
      <c r="K97" s="139" t="str">
        <f t="shared" si="8"/>
        <v>e158</v>
      </c>
      <c r="L97" s="190" t="str">
        <f t="shared" si="9"/>
        <v>Fonds d’établissement et de développement/capital</v>
      </c>
      <c r="N97" s="8" t="s">
        <v>192</v>
      </c>
      <c r="O97" s="41" t="s">
        <v>427</v>
      </c>
    </row>
    <row r="98" spans="1:15">
      <c r="A98" s="85" t="s">
        <v>216</v>
      </c>
      <c r="B98" t="s">
        <v>737</v>
      </c>
      <c r="D98" t="s">
        <v>427</v>
      </c>
      <c r="H98" s="138">
        <f t="shared" si="7"/>
        <v>1</v>
      </c>
      <c r="J98" s="64" t="s">
        <v>85</v>
      </c>
      <c r="K98" s="139" t="str">
        <f t="shared" si="8"/>
        <v>e217</v>
      </c>
      <c r="L98" s="190" t="str">
        <f t="shared" si="9"/>
        <v>Primes liées au capital social</v>
      </c>
      <c r="N98" s="8" t="s">
        <v>192</v>
      </c>
      <c r="O98" s="41" t="s">
        <v>427</v>
      </c>
    </row>
    <row r="99" spans="1:15">
      <c r="A99" s="85" t="s">
        <v>539</v>
      </c>
      <c r="B99" t="s">
        <v>738</v>
      </c>
      <c r="D99" t="s">
        <v>427</v>
      </c>
      <c r="H99" s="138">
        <f t="shared" si="7"/>
        <v>4</v>
      </c>
      <c r="J99" s="64" t="s">
        <v>539</v>
      </c>
      <c r="K99" s="139" t="str">
        <f t="shared" si="8"/>
        <v>e146</v>
      </c>
      <c r="L99" s="190" t="str">
        <f t="shared" si="9"/>
        <v>Écarts de réévaluation</v>
      </c>
      <c r="N99" s="8" t="s">
        <v>192</v>
      </c>
      <c r="O99" s="41" t="s">
        <v>427</v>
      </c>
    </row>
    <row r="100" spans="1:15">
      <c r="A100" s="85" t="s">
        <v>541</v>
      </c>
      <c r="B100" t="s">
        <v>739</v>
      </c>
      <c r="D100" t="s">
        <v>427</v>
      </c>
      <c r="H100" s="138">
        <f t="shared" si="7"/>
        <v>1</v>
      </c>
      <c r="J100" s="64" t="s">
        <v>542</v>
      </c>
      <c r="K100" s="139" t="str">
        <f t="shared" si="8"/>
        <v>e262</v>
      </c>
      <c r="L100" s="190" t="str">
        <f t="shared" si="9"/>
        <v>Réserves</v>
      </c>
      <c r="N100" s="8" t="s">
        <v>192</v>
      </c>
      <c r="O100" s="41" t="s">
        <v>427</v>
      </c>
    </row>
    <row r="101" spans="1:15">
      <c r="A101" s="85" t="s">
        <v>540</v>
      </c>
      <c r="B101" t="s">
        <v>740</v>
      </c>
      <c r="D101" t="s">
        <v>427</v>
      </c>
      <c r="H101" s="138">
        <f t="shared" si="7"/>
        <v>1</v>
      </c>
      <c r="J101" s="64" t="s">
        <v>87</v>
      </c>
      <c r="K101" s="139" t="str">
        <f t="shared" si="8"/>
        <v>e259</v>
      </c>
      <c r="L101" s="190" t="str">
        <f t="shared" si="9"/>
        <v>Report à nouveau</v>
      </c>
      <c r="N101" s="8" t="s">
        <v>192</v>
      </c>
      <c r="O101" s="41" t="s">
        <v>427</v>
      </c>
    </row>
    <row r="102" spans="1:15">
      <c r="A102" s="85" t="s">
        <v>213</v>
      </c>
      <c r="B102" t="s">
        <v>741</v>
      </c>
      <c r="D102" t="s">
        <v>427</v>
      </c>
      <c r="H102" s="138">
        <f t="shared" si="7"/>
        <v>1</v>
      </c>
      <c r="J102" s="64" t="s">
        <v>88</v>
      </c>
      <c r="K102" s="139" t="str">
        <f t="shared" si="8"/>
        <v>e273</v>
      </c>
      <c r="L102" s="190" t="str">
        <f t="shared" si="9"/>
        <v>Résultat de l’exercice</v>
      </c>
      <c r="N102" s="8" t="s">
        <v>192</v>
      </c>
      <c r="O102" s="41" t="s">
        <v>427</v>
      </c>
    </row>
    <row r="103" spans="1:15">
      <c r="A103" s="85" t="s">
        <v>212</v>
      </c>
      <c r="B103" t="s">
        <v>742</v>
      </c>
      <c r="D103" t="s">
        <v>427</v>
      </c>
      <c r="H103" s="138">
        <f t="shared" si="7"/>
        <v>1</v>
      </c>
      <c r="J103" s="63" t="s">
        <v>522</v>
      </c>
      <c r="K103" s="139" t="str">
        <f t="shared" si="8"/>
        <v>e77</v>
      </c>
      <c r="L103" s="189" t="str">
        <f t="shared" si="9"/>
        <v>Autres fonds mutualistes</v>
      </c>
      <c r="M103" s="8" t="s">
        <v>190</v>
      </c>
      <c r="N103" s="8" t="s">
        <v>192</v>
      </c>
      <c r="O103" s="41" t="s">
        <v>427</v>
      </c>
    </row>
    <row r="104" spans="1:15">
      <c r="A104" s="85" t="s">
        <v>93</v>
      </c>
      <c r="B104" t="s">
        <v>743</v>
      </c>
      <c r="D104" t="s">
        <v>427</v>
      </c>
      <c r="H104" s="138">
        <f t="shared" si="7"/>
        <v>3</v>
      </c>
      <c r="J104" s="65" t="s">
        <v>89</v>
      </c>
      <c r="K104" s="139" t="str">
        <f t="shared" si="8"/>
        <v>e160</v>
      </c>
      <c r="L104" s="189" t="str">
        <f t="shared" si="9"/>
        <v>Fonds de dotation avec droit de reprise</v>
      </c>
      <c r="N104" s="8" t="s">
        <v>192</v>
      </c>
      <c r="O104" s="41" t="s">
        <v>427</v>
      </c>
    </row>
    <row r="105" spans="1:15">
      <c r="A105" s="85" t="s">
        <v>1176</v>
      </c>
      <c r="B105" t="s">
        <v>744</v>
      </c>
      <c r="D105" t="s">
        <v>427</v>
      </c>
      <c r="H105" s="138">
        <f t="shared" si="7"/>
        <v>2</v>
      </c>
      <c r="J105" s="64" t="s">
        <v>221</v>
      </c>
      <c r="K105" s="139" t="str">
        <f t="shared" si="8"/>
        <v>e290</v>
      </c>
      <c r="L105" s="190" t="str">
        <f t="shared" si="9"/>
        <v>Subventions d'équipement et autres subventions d'investissement</v>
      </c>
      <c r="N105" s="8" t="s">
        <v>192</v>
      </c>
      <c r="O105" s="41" t="s">
        <v>427</v>
      </c>
    </row>
    <row r="106" spans="1:15">
      <c r="A106" s="85" t="s">
        <v>253</v>
      </c>
      <c r="B106" t="s">
        <v>745</v>
      </c>
      <c r="D106" t="s">
        <v>427</v>
      </c>
      <c r="H106" s="138">
        <f t="shared" si="7"/>
        <v>3</v>
      </c>
      <c r="J106" s="67" t="s">
        <v>1648</v>
      </c>
      <c r="K106" s="139" t="str">
        <f t="shared" si="8"/>
        <v>e327</v>
      </c>
      <c r="L106" s="190" t="str">
        <f t="shared" si="9"/>
        <v>Compte de liaison entre actif général et cantons</v>
      </c>
      <c r="N106" s="8" t="s">
        <v>192</v>
      </c>
      <c r="O106" s="41" t="s">
        <v>427</v>
      </c>
    </row>
    <row r="107" spans="1:15">
      <c r="A107" s="85" t="s">
        <v>90</v>
      </c>
      <c r="B107" t="s">
        <v>746</v>
      </c>
      <c r="D107" t="s">
        <v>427</v>
      </c>
      <c r="H107" s="138">
        <f t="shared" si="7"/>
        <v>3</v>
      </c>
      <c r="J107" s="66" t="s">
        <v>16</v>
      </c>
      <c r="K107" s="139" t="str">
        <f t="shared" si="8"/>
        <v>e200</v>
      </c>
      <c r="L107" s="190" t="str">
        <f t="shared" si="9"/>
        <v>Passifs subordonnés</v>
      </c>
      <c r="M107" s="8" t="s">
        <v>190</v>
      </c>
      <c r="N107" s="8" t="s">
        <v>192</v>
      </c>
      <c r="O107" s="41" t="s">
        <v>427</v>
      </c>
    </row>
    <row r="108" spans="1:15">
      <c r="A108" s="85" t="s">
        <v>535</v>
      </c>
      <c r="B108" t="s">
        <v>747</v>
      </c>
      <c r="D108" t="s">
        <v>427</v>
      </c>
      <c r="H108" s="138">
        <f t="shared" si="7"/>
        <v>2</v>
      </c>
      <c r="J108" s="66" t="s">
        <v>20</v>
      </c>
      <c r="K108" s="139" t="str">
        <f t="shared" si="8"/>
        <v>e253</v>
      </c>
      <c r="L108" s="190" t="str">
        <f t="shared" si="9"/>
        <v>Provisions techniques brutes</v>
      </c>
      <c r="N108" s="8" t="s">
        <v>192</v>
      </c>
      <c r="O108" s="41" t="s">
        <v>427</v>
      </c>
    </row>
    <row r="109" spans="1:15">
      <c r="A109" s="85" t="s">
        <v>538</v>
      </c>
      <c r="B109" t="s">
        <v>748</v>
      </c>
      <c r="D109" t="s">
        <v>427</v>
      </c>
      <c r="H109" s="138">
        <f t="shared" si="7"/>
        <v>3</v>
      </c>
      <c r="J109" s="67" t="s">
        <v>1835</v>
      </c>
      <c r="K109" s="139" t="str">
        <f t="shared" si="8"/>
        <v>e241</v>
      </c>
      <c r="L109" s="190" t="str">
        <f t="shared" si="9"/>
        <v>Provisions pour cotisations/primes non acquises</v>
      </c>
      <c r="N109" s="8" t="s">
        <v>192</v>
      </c>
      <c r="O109" s="41" t="s">
        <v>427</v>
      </c>
    </row>
    <row r="110" spans="1:15">
      <c r="A110" s="85" t="s">
        <v>536</v>
      </c>
      <c r="B110" t="s">
        <v>749</v>
      </c>
      <c r="D110" t="s">
        <v>427</v>
      </c>
      <c r="H110" s="138">
        <f t="shared" si="7"/>
        <v>4</v>
      </c>
      <c r="J110" s="67" t="s">
        <v>67</v>
      </c>
      <c r="K110" s="139" t="str">
        <f t="shared" si="8"/>
        <v>e239</v>
      </c>
      <c r="L110" s="190" t="str">
        <f t="shared" si="9"/>
        <v>Provisions d’assurance vie</v>
      </c>
      <c r="M110" s="8" t="s">
        <v>190</v>
      </c>
      <c r="N110" s="8" t="s">
        <v>192</v>
      </c>
      <c r="O110" s="41" t="s">
        <v>427</v>
      </c>
    </row>
    <row r="111" spans="1:15">
      <c r="A111" s="85" t="s">
        <v>1849</v>
      </c>
      <c r="B111" t="s">
        <v>750</v>
      </c>
      <c r="D111" t="s">
        <v>427</v>
      </c>
      <c r="H111" s="138">
        <f t="shared" si="7"/>
        <v>3</v>
      </c>
      <c r="J111" s="64" t="s">
        <v>195</v>
      </c>
      <c r="K111" s="139" t="str">
        <f t="shared" si="8"/>
        <v>e228</v>
      </c>
      <c r="L111" s="190" t="str">
        <f t="shared" si="9"/>
        <v>Provision mathématique</v>
      </c>
      <c r="M111" s="8" t="s">
        <v>190</v>
      </c>
      <c r="N111" s="8" t="s">
        <v>192</v>
      </c>
      <c r="O111" s="41" t="s">
        <v>427</v>
      </c>
    </row>
    <row r="112" spans="1:15">
      <c r="A112" s="85" t="s">
        <v>207</v>
      </c>
      <c r="B112" t="s">
        <v>751</v>
      </c>
      <c r="D112" t="s">
        <v>427</v>
      </c>
      <c r="H112" s="138">
        <f t="shared" si="7"/>
        <v>1</v>
      </c>
      <c r="J112" s="70" t="s">
        <v>1633</v>
      </c>
      <c r="K112" s="139" t="str">
        <f t="shared" si="8"/>
        <v>e319</v>
      </c>
      <c r="L112" s="171" t="str">
        <f t="shared" si="9"/>
        <v>Provision mathématique décès</v>
      </c>
      <c r="N112" s="8" t="s">
        <v>192</v>
      </c>
      <c r="O112" s="41" t="s">
        <v>427</v>
      </c>
    </row>
    <row r="113" spans="1:15">
      <c r="A113" s="85" t="s">
        <v>89</v>
      </c>
      <c r="B113" t="s">
        <v>752</v>
      </c>
      <c r="D113" t="s">
        <v>427</v>
      </c>
      <c r="H113" s="138">
        <f t="shared" si="7"/>
        <v>4</v>
      </c>
      <c r="J113" s="70" t="s">
        <v>1632</v>
      </c>
      <c r="K113" s="139" t="str">
        <f t="shared" si="8"/>
        <v>e320</v>
      </c>
      <c r="L113" s="171" t="str">
        <f t="shared" si="9"/>
        <v>Provision mathématique rentes en cours de constitution</v>
      </c>
      <c r="N113" s="8" t="s">
        <v>192</v>
      </c>
      <c r="O113" s="41" t="s">
        <v>427</v>
      </c>
    </row>
    <row r="114" spans="1:15">
      <c r="A114" s="85" t="s">
        <v>206</v>
      </c>
      <c r="B114" t="s">
        <v>753</v>
      </c>
      <c r="D114" t="s">
        <v>427</v>
      </c>
      <c r="H114" s="138">
        <f t="shared" si="7"/>
        <v>1</v>
      </c>
      <c r="J114" s="69" t="s">
        <v>1634</v>
      </c>
      <c r="K114" s="139" t="str">
        <f t="shared" si="8"/>
        <v>e321</v>
      </c>
      <c r="L114" s="190" t="str">
        <f t="shared" si="9"/>
        <v>Provision mathématique rentes en service</v>
      </c>
      <c r="N114" s="8" t="s">
        <v>192</v>
      </c>
      <c r="O114" s="41" t="s">
        <v>427</v>
      </c>
    </row>
    <row r="115" spans="1:15">
      <c r="A115" s="85" t="s">
        <v>209</v>
      </c>
      <c r="B115" t="s">
        <v>754</v>
      </c>
      <c r="D115" t="s">
        <v>427</v>
      </c>
      <c r="H115" s="138">
        <f t="shared" si="7"/>
        <v>1</v>
      </c>
      <c r="J115" s="69" t="s">
        <v>1635</v>
      </c>
      <c r="K115" s="139" t="str">
        <f t="shared" si="8"/>
        <v>e322</v>
      </c>
      <c r="L115" s="190" t="str">
        <f t="shared" si="9"/>
        <v>Autres provisions mathématiques</v>
      </c>
      <c r="N115" s="8" t="s">
        <v>192</v>
      </c>
      <c r="O115" s="41" t="s">
        <v>427</v>
      </c>
    </row>
    <row r="116" spans="1:15">
      <c r="A116" s="85" t="s">
        <v>1848</v>
      </c>
      <c r="B116" t="s">
        <v>755</v>
      </c>
      <c r="D116" t="s">
        <v>427</v>
      </c>
      <c r="H116" s="138">
        <f t="shared" si="7"/>
        <v>4</v>
      </c>
      <c r="J116" s="64" t="s">
        <v>196</v>
      </c>
      <c r="K116" s="139" t="str">
        <f t="shared" si="8"/>
        <v>e227</v>
      </c>
      <c r="L116" s="190" t="str">
        <f t="shared" si="9"/>
        <v>Provision de gestion</v>
      </c>
      <c r="N116" s="8" t="s">
        <v>192</v>
      </c>
      <c r="O116" s="41" t="s">
        <v>427</v>
      </c>
    </row>
    <row r="117" spans="1:15">
      <c r="A117" s="85" t="s">
        <v>521</v>
      </c>
      <c r="B117" t="s">
        <v>756</v>
      </c>
      <c r="D117" t="s">
        <v>427</v>
      </c>
      <c r="H117" s="138">
        <f t="shared" si="7"/>
        <v>3</v>
      </c>
      <c r="J117" s="64" t="s">
        <v>197</v>
      </c>
      <c r="K117" s="139" t="str">
        <f t="shared" si="8"/>
        <v>e231</v>
      </c>
      <c r="L117" s="190" t="str">
        <f t="shared" si="9"/>
        <v>Provision pour frais d'acquisition reportés</v>
      </c>
      <c r="N117" s="8" t="s">
        <v>192</v>
      </c>
      <c r="O117" s="41" t="s">
        <v>427</v>
      </c>
    </row>
    <row r="118" spans="1:15">
      <c r="A118" s="85" t="s">
        <v>208</v>
      </c>
      <c r="B118" t="s">
        <v>757</v>
      </c>
      <c r="D118" t="s">
        <v>427</v>
      </c>
      <c r="H118" s="138">
        <f t="shared" si="7"/>
        <v>1</v>
      </c>
      <c r="J118" s="67" t="s">
        <v>68</v>
      </c>
      <c r="K118" s="139" t="str">
        <f t="shared" si="8"/>
        <v>e250</v>
      </c>
      <c r="L118" s="190" t="str">
        <f t="shared" si="9"/>
        <v>Provisions pour sinistres</v>
      </c>
      <c r="N118" s="8" t="s">
        <v>192</v>
      </c>
      <c r="O118" s="41" t="s">
        <v>427</v>
      </c>
    </row>
    <row r="119" spans="1:15">
      <c r="A119" s="85" t="s">
        <v>108</v>
      </c>
      <c r="B119" t="s">
        <v>758</v>
      </c>
      <c r="D119" t="s">
        <v>427</v>
      </c>
      <c r="H119" s="138">
        <f t="shared" si="7"/>
        <v>2</v>
      </c>
      <c r="J119" s="57" t="s">
        <v>1839</v>
      </c>
      <c r="K119" s="139" t="str">
        <f t="shared" si="8"/>
        <v>e251</v>
      </c>
      <c r="L119" s="187" t="str">
        <f t="shared" si="9"/>
        <v>Provisions pour sinistres [hors prévisions de recours à encaisser]</v>
      </c>
      <c r="N119" s="8" t="s">
        <v>192</v>
      </c>
      <c r="O119" s="41" t="s">
        <v>427</v>
      </c>
    </row>
    <row r="120" spans="1:15">
      <c r="A120" s="85" t="s">
        <v>101</v>
      </c>
      <c r="B120" t="s">
        <v>759</v>
      </c>
      <c r="D120" t="s">
        <v>427</v>
      </c>
      <c r="H120" s="138">
        <f t="shared" si="7"/>
        <v>2</v>
      </c>
      <c r="J120" s="57" t="s">
        <v>329</v>
      </c>
      <c r="K120" s="139" t="str">
        <f t="shared" si="8"/>
        <v>e213</v>
      </c>
      <c r="L120" s="187" t="str">
        <f t="shared" si="9"/>
        <v>Prévisions de recours à encaisser</v>
      </c>
      <c r="N120" s="8" t="s">
        <v>191</v>
      </c>
      <c r="O120" s="41" t="s">
        <v>427</v>
      </c>
    </row>
    <row r="121" spans="1:15">
      <c r="A121" s="85" t="s">
        <v>99</v>
      </c>
      <c r="B121" t="s">
        <v>760</v>
      </c>
      <c r="D121" t="s">
        <v>427</v>
      </c>
      <c r="H121" s="138">
        <f t="shared" si="7"/>
        <v>1</v>
      </c>
      <c r="J121" s="80" t="s">
        <v>1150</v>
      </c>
      <c r="K121" s="139" t="str">
        <f t="shared" si="8"/>
        <v>e248</v>
      </c>
      <c r="L121" s="130" t="str">
        <f t="shared" si="9"/>
        <v>Provisions pour participation aux excédents et ristournes</v>
      </c>
      <c r="N121" s="8" t="s">
        <v>192</v>
      </c>
      <c r="O121" s="41" t="s">
        <v>427</v>
      </c>
    </row>
    <row r="122" spans="1:15">
      <c r="A122" s="85" t="s">
        <v>109</v>
      </c>
      <c r="B122" t="s">
        <v>761</v>
      </c>
      <c r="D122" t="s">
        <v>427</v>
      </c>
      <c r="H122" s="138">
        <f t="shared" si="7"/>
        <v>2</v>
      </c>
      <c r="J122" s="67" t="s">
        <v>69</v>
      </c>
      <c r="K122" s="139" t="str">
        <f t="shared" si="8"/>
        <v>e242</v>
      </c>
      <c r="L122" s="190" t="str">
        <f t="shared" si="9"/>
        <v>Provisions pour égalisation</v>
      </c>
      <c r="N122" s="8" t="s">
        <v>192</v>
      </c>
      <c r="O122" s="41" t="s">
        <v>427</v>
      </c>
    </row>
    <row r="123" spans="1:15">
      <c r="A123" s="85" t="s">
        <v>193</v>
      </c>
      <c r="B123" t="s">
        <v>762</v>
      </c>
      <c r="D123" t="s">
        <v>427</v>
      </c>
      <c r="H123" s="138">
        <f t="shared" si="7"/>
        <v>2</v>
      </c>
      <c r="J123" s="67" t="s">
        <v>70</v>
      </c>
      <c r="K123" s="139" t="str">
        <f t="shared" si="8"/>
        <v>e93</v>
      </c>
      <c r="L123" s="190" t="str">
        <f t="shared" si="9"/>
        <v>Autres provisions techniques</v>
      </c>
      <c r="M123" s="8" t="s">
        <v>190</v>
      </c>
      <c r="N123" s="8" t="s">
        <v>192</v>
      </c>
      <c r="O123" s="41" t="s">
        <v>427</v>
      </c>
    </row>
    <row r="124" spans="1:15">
      <c r="A124" s="85" t="s">
        <v>110</v>
      </c>
      <c r="B124" t="s">
        <v>763</v>
      </c>
      <c r="D124" t="s">
        <v>427</v>
      </c>
      <c r="H124" s="138">
        <f t="shared" si="7"/>
        <v>2</v>
      </c>
      <c r="J124" s="64" t="s">
        <v>198</v>
      </c>
      <c r="K124" s="139" t="str">
        <f t="shared" si="8"/>
        <v>e230</v>
      </c>
      <c r="L124" s="190" t="str">
        <f t="shared" si="9"/>
        <v>Provision pour aléas financiers</v>
      </c>
      <c r="N124" s="8" t="s">
        <v>192</v>
      </c>
      <c r="O124" s="41" t="s">
        <v>427</v>
      </c>
    </row>
    <row r="125" spans="1:15">
      <c r="A125" s="85" t="s">
        <v>26</v>
      </c>
      <c r="B125" t="s">
        <v>764</v>
      </c>
      <c r="D125" t="s">
        <v>427</v>
      </c>
      <c r="H125" s="138">
        <f t="shared" si="7"/>
        <v>2</v>
      </c>
      <c r="J125" s="64" t="s">
        <v>199</v>
      </c>
      <c r="K125" s="139" t="str">
        <f t="shared" si="8"/>
        <v>e234</v>
      </c>
      <c r="L125" s="190" t="str">
        <f t="shared" si="9"/>
        <v>Provision pour risques en cours</v>
      </c>
      <c r="N125" s="8" t="s">
        <v>192</v>
      </c>
      <c r="O125" s="41" t="s">
        <v>427</v>
      </c>
    </row>
    <row r="126" spans="1:15">
      <c r="A126" s="85" t="s">
        <v>544</v>
      </c>
      <c r="B126" t="s">
        <v>765</v>
      </c>
      <c r="D126" t="s">
        <v>427</v>
      </c>
      <c r="H126" s="138">
        <f t="shared" si="7"/>
        <v>2</v>
      </c>
      <c r="J126" s="68" t="s">
        <v>200</v>
      </c>
      <c r="K126" s="139" t="str">
        <f t="shared" ref="K126:K157" si="10">VLOOKUP(J126,A:B,2,FALSE)</f>
        <v>e233</v>
      </c>
      <c r="L126" s="130" t="str">
        <f t="shared" ref="L126:L157" si="11">J126</f>
        <v>Provision pour risques croissants</v>
      </c>
      <c r="N126" s="8" t="s">
        <v>192</v>
      </c>
      <c r="O126" s="41" t="s">
        <v>427</v>
      </c>
    </row>
    <row r="127" spans="1:15">
      <c r="A127" s="85" t="s">
        <v>29</v>
      </c>
      <c r="B127" t="s">
        <v>766</v>
      </c>
      <c r="D127" t="s">
        <v>427</v>
      </c>
      <c r="H127" s="138">
        <f t="shared" si="7"/>
        <v>2</v>
      </c>
      <c r="J127" s="64" t="s">
        <v>201</v>
      </c>
      <c r="K127" s="139" t="str">
        <f t="shared" si="10"/>
        <v>e229</v>
      </c>
      <c r="L127" s="190" t="str">
        <f t="shared" si="11"/>
        <v>Provision mathématique des rentes</v>
      </c>
      <c r="N127" s="8" t="s">
        <v>192</v>
      </c>
      <c r="O127" s="41" t="s">
        <v>427</v>
      </c>
    </row>
    <row r="128" spans="1:15">
      <c r="A128" s="85" t="s">
        <v>44</v>
      </c>
      <c r="B128" t="s">
        <v>767</v>
      </c>
      <c r="D128" t="s">
        <v>427</v>
      </c>
      <c r="H128" s="138">
        <f t="shared" si="7"/>
        <v>2</v>
      </c>
      <c r="J128" s="64" t="s">
        <v>202</v>
      </c>
      <c r="K128" s="139" t="str">
        <f t="shared" si="10"/>
        <v>e225</v>
      </c>
      <c r="L128" s="190" t="str">
        <f t="shared" si="11"/>
        <v>Provision de diversification</v>
      </c>
      <c r="N128" s="8" t="s">
        <v>192</v>
      </c>
      <c r="O128" s="41" t="s">
        <v>427</v>
      </c>
    </row>
    <row r="129" spans="1:15">
      <c r="A129" s="85" t="s">
        <v>42</v>
      </c>
      <c r="B129" t="s">
        <v>768</v>
      </c>
      <c r="D129" t="s">
        <v>427</v>
      </c>
      <c r="H129" s="138">
        <f t="shared" si="7"/>
        <v>2</v>
      </c>
      <c r="J129" s="64" t="s">
        <v>1444</v>
      </c>
      <c r="K129" s="139" t="str">
        <f t="shared" si="10"/>
        <v>e226</v>
      </c>
      <c r="L129" s="190" t="str">
        <f t="shared" si="11"/>
        <v>Provision collective de diversification différée</v>
      </c>
      <c r="N129" s="8" t="s">
        <v>192</v>
      </c>
      <c r="O129" s="41" t="s">
        <v>427</v>
      </c>
    </row>
    <row r="130" spans="1:15">
      <c r="A130" s="85" t="s">
        <v>223</v>
      </c>
      <c r="B130" t="s">
        <v>769</v>
      </c>
      <c r="D130" t="s">
        <v>427</v>
      </c>
      <c r="H130" s="138">
        <f t="shared" ref="H130:H193" si="12">COUNTIF(J:J,A130)</f>
        <v>2</v>
      </c>
      <c r="J130" s="64" t="s">
        <v>537</v>
      </c>
      <c r="K130" s="139" t="str">
        <f t="shared" si="10"/>
        <v>e232</v>
      </c>
      <c r="L130" s="190" t="str">
        <f t="shared" si="11"/>
        <v>Provision pour risque d'exigibilité</v>
      </c>
      <c r="N130" s="8" t="s">
        <v>192</v>
      </c>
      <c r="O130" s="41" t="s">
        <v>427</v>
      </c>
    </row>
    <row r="131" spans="1:15">
      <c r="A131" s="85" t="s">
        <v>118</v>
      </c>
      <c r="B131" t="s">
        <v>770</v>
      </c>
      <c r="D131" t="s">
        <v>427</v>
      </c>
      <c r="H131" s="138">
        <f t="shared" si="12"/>
        <v>2</v>
      </c>
      <c r="J131" s="64" t="s">
        <v>1636</v>
      </c>
      <c r="K131" s="139" t="str">
        <f t="shared" si="10"/>
        <v>e323</v>
      </c>
      <c r="L131" s="190" t="str">
        <f t="shared" si="11"/>
        <v>Autres provisions techniques vie relatives aux contrats PERP</v>
      </c>
      <c r="N131" s="8" t="s">
        <v>192</v>
      </c>
      <c r="O131" s="41" t="s">
        <v>427</v>
      </c>
    </row>
    <row r="132" spans="1:15">
      <c r="A132" s="85" t="s">
        <v>76</v>
      </c>
      <c r="B132" t="s">
        <v>771</v>
      </c>
      <c r="D132" t="s">
        <v>427</v>
      </c>
      <c r="H132" s="138">
        <f t="shared" si="12"/>
        <v>1</v>
      </c>
      <c r="J132" s="64" t="s">
        <v>279</v>
      </c>
      <c r="K132" s="139" t="str">
        <f t="shared" si="10"/>
        <v>e236</v>
      </c>
      <c r="L132" s="190" t="str">
        <f t="shared" si="11"/>
        <v>Provision technique spéciale</v>
      </c>
      <c r="N132" s="8" t="s">
        <v>192</v>
      </c>
      <c r="O132" s="41" t="s">
        <v>427</v>
      </c>
    </row>
    <row r="133" spans="1:15">
      <c r="A133" s="85" t="s">
        <v>214</v>
      </c>
      <c r="B133" t="s">
        <v>772</v>
      </c>
      <c r="D133" t="s">
        <v>427</v>
      </c>
      <c r="H133" s="138">
        <f t="shared" si="12"/>
        <v>1</v>
      </c>
      <c r="J133" s="64" t="s">
        <v>280</v>
      </c>
      <c r="K133" s="139" t="str">
        <f t="shared" si="10"/>
        <v>e237</v>
      </c>
      <c r="L133" s="190" t="str">
        <f t="shared" si="11"/>
        <v>Provision technique spéciale complémentaire</v>
      </c>
      <c r="N133" s="8" t="s">
        <v>192</v>
      </c>
      <c r="O133" s="41" t="s">
        <v>427</v>
      </c>
    </row>
    <row r="134" spans="1:15">
      <c r="A134" s="85" t="s">
        <v>210</v>
      </c>
      <c r="B134" t="s">
        <v>773</v>
      </c>
      <c r="D134" t="s">
        <v>427</v>
      </c>
      <c r="H134" s="138">
        <f t="shared" si="12"/>
        <v>1</v>
      </c>
      <c r="J134" s="64" t="s">
        <v>1637</v>
      </c>
      <c r="K134" s="139" t="str">
        <f t="shared" si="10"/>
        <v>e324</v>
      </c>
      <c r="L134" s="190" t="str">
        <f t="shared" si="11"/>
        <v>Engagements envers les institutions de prévoyance ou relatifs aux fonds de placement gérés par l’entreprise</v>
      </c>
      <c r="N134" s="8" t="s">
        <v>192</v>
      </c>
      <c r="O134" s="41" t="s">
        <v>427</v>
      </c>
    </row>
    <row r="135" spans="1:15">
      <c r="A135" s="85" t="s">
        <v>545</v>
      </c>
      <c r="B135" t="s">
        <v>774</v>
      </c>
      <c r="D135" t="s">
        <v>427</v>
      </c>
      <c r="H135" s="138">
        <f t="shared" si="12"/>
        <v>2</v>
      </c>
      <c r="J135" s="64" t="s">
        <v>1638</v>
      </c>
      <c r="K135" s="139" t="str">
        <f t="shared" si="10"/>
        <v>e325</v>
      </c>
      <c r="L135" s="190" t="str">
        <f t="shared" si="11"/>
        <v>Dotations à la provision pour risque d’exigibilité restant à constater</v>
      </c>
      <c r="N135" s="8" t="s">
        <v>192</v>
      </c>
      <c r="O135" s="41" t="s">
        <v>427</v>
      </c>
    </row>
    <row r="136" spans="1:15">
      <c r="A136" s="85" t="s">
        <v>507</v>
      </c>
      <c r="B136" t="s">
        <v>775</v>
      </c>
      <c r="D136" t="s">
        <v>427</v>
      </c>
      <c r="H136" s="138">
        <f t="shared" si="12"/>
        <v>2</v>
      </c>
      <c r="J136" s="66" t="s">
        <v>1151</v>
      </c>
      <c r="K136" s="139" t="str">
        <f t="shared" si="10"/>
        <v>e254</v>
      </c>
      <c r="L136" s="190" t="str">
        <f t="shared" si="11"/>
        <v>Provisions techniques des opérations en unités de compte</v>
      </c>
      <c r="M136" s="8" t="s">
        <v>190</v>
      </c>
      <c r="N136" s="8" t="s">
        <v>192</v>
      </c>
      <c r="O136" s="41" t="s">
        <v>427</v>
      </c>
    </row>
    <row r="137" spans="1:15">
      <c r="A137" s="85" t="s">
        <v>37</v>
      </c>
      <c r="B137" t="s">
        <v>776</v>
      </c>
      <c r="D137" t="s">
        <v>427</v>
      </c>
      <c r="H137" s="138">
        <f t="shared" si="12"/>
        <v>2</v>
      </c>
      <c r="J137" s="66" t="s">
        <v>90</v>
      </c>
      <c r="K137" s="139" t="str">
        <f t="shared" si="10"/>
        <v>e154</v>
      </c>
      <c r="L137" s="190" t="str">
        <f t="shared" si="11"/>
        <v>Engagements techniques sur opérations données en substitution</v>
      </c>
      <c r="N137" s="8" t="s">
        <v>192</v>
      </c>
      <c r="O137" s="41" t="s">
        <v>427</v>
      </c>
    </row>
    <row r="138" spans="1:15">
      <c r="A138" s="85" t="s">
        <v>508</v>
      </c>
      <c r="B138" t="s">
        <v>777</v>
      </c>
      <c r="D138" t="s">
        <v>427</v>
      </c>
      <c r="H138" s="138">
        <f t="shared" si="12"/>
        <v>2</v>
      </c>
      <c r="J138" s="66" t="s">
        <v>72</v>
      </c>
      <c r="K138" s="139" t="str">
        <f t="shared" si="10"/>
        <v>e238</v>
      </c>
      <c r="L138" s="190" t="str">
        <f t="shared" si="11"/>
        <v>Provisions (passifs non techniques)</v>
      </c>
      <c r="M138" s="8" t="s">
        <v>190</v>
      </c>
      <c r="N138" s="8" t="s">
        <v>192</v>
      </c>
      <c r="O138" s="41" t="s">
        <v>427</v>
      </c>
    </row>
    <row r="139" spans="1:15">
      <c r="A139" s="85" t="s">
        <v>38</v>
      </c>
      <c r="B139" t="s">
        <v>778</v>
      </c>
      <c r="D139" t="s">
        <v>427</v>
      </c>
      <c r="H139" s="138">
        <f t="shared" si="12"/>
        <v>2</v>
      </c>
      <c r="J139" s="67" t="s">
        <v>251</v>
      </c>
      <c r="K139" s="139" t="str">
        <f t="shared" si="10"/>
        <v>e252</v>
      </c>
      <c r="L139" s="190" t="str">
        <f t="shared" si="11"/>
        <v>Provisions réglementées</v>
      </c>
      <c r="N139" s="8" t="s">
        <v>192</v>
      </c>
      <c r="O139" s="41" t="s">
        <v>427</v>
      </c>
    </row>
    <row r="140" spans="1:15">
      <c r="A140" s="85" t="s">
        <v>1590</v>
      </c>
      <c r="B140" t="s">
        <v>779</v>
      </c>
      <c r="D140" t="s">
        <v>427</v>
      </c>
      <c r="H140" s="138">
        <f t="shared" si="12"/>
        <v>2</v>
      </c>
      <c r="J140" s="67" t="s">
        <v>252</v>
      </c>
      <c r="K140" s="139" t="str">
        <f t="shared" si="10"/>
        <v>e249</v>
      </c>
      <c r="L140" s="190" t="str">
        <f t="shared" si="11"/>
        <v>Provisions pour risques et charges</v>
      </c>
      <c r="M140" s="8" t="s">
        <v>190</v>
      </c>
      <c r="N140" s="8" t="s">
        <v>192</v>
      </c>
      <c r="O140" s="41" t="s">
        <v>427</v>
      </c>
    </row>
    <row r="141" spans="1:15">
      <c r="A141" s="85" t="s">
        <v>300</v>
      </c>
      <c r="B141" t="s">
        <v>780</v>
      </c>
      <c r="D141" t="s">
        <v>427</v>
      </c>
      <c r="H141" s="138">
        <f t="shared" si="12"/>
        <v>10</v>
      </c>
      <c r="J141" s="64" t="s">
        <v>253</v>
      </c>
      <c r="K141" s="139" t="str">
        <f t="shared" si="10"/>
        <v>e153</v>
      </c>
      <c r="L141" s="190" t="str">
        <f t="shared" si="11"/>
        <v>Engagements de retraite et avantages similaires</v>
      </c>
      <c r="N141" s="8" t="s">
        <v>192</v>
      </c>
      <c r="O141" s="41" t="s">
        <v>427</v>
      </c>
    </row>
    <row r="142" spans="1:15">
      <c r="A142" s="85" t="s">
        <v>39</v>
      </c>
      <c r="B142" t="s">
        <v>781</v>
      </c>
      <c r="D142" t="s">
        <v>427</v>
      </c>
      <c r="H142" s="138">
        <f t="shared" si="12"/>
        <v>2</v>
      </c>
      <c r="J142" s="64" t="s">
        <v>254</v>
      </c>
      <c r="K142" s="139" t="str">
        <f t="shared" si="10"/>
        <v>e243</v>
      </c>
      <c r="L142" s="190" t="str">
        <f t="shared" si="11"/>
        <v>Provisions pour impôts et taxes</v>
      </c>
      <c r="N142" s="8" t="s">
        <v>192</v>
      </c>
      <c r="O142" s="41" t="s">
        <v>427</v>
      </c>
    </row>
    <row r="143" spans="1:15">
      <c r="A143" s="85" t="s">
        <v>14</v>
      </c>
      <c r="B143" t="s">
        <v>782</v>
      </c>
      <c r="D143" t="s">
        <v>427</v>
      </c>
      <c r="H143" s="138">
        <f t="shared" si="12"/>
        <v>2</v>
      </c>
      <c r="J143" s="64" t="s">
        <v>255</v>
      </c>
      <c r="K143" s="139" t="str">
        <f t="shared" si="10"/>
        <v>e244</v>
      </c>
      <c r="L143" s="190" t="str">
        <f t="shared" si="11"/>
        <v>Provisions pour litiges</v>
      </c>
      <c r="M143" s="8" t="s">
        <v>190</v>
      </c>
      <c r="N143" s="8" t="s">
        <v>192</v>
      </c>
      <c r="O143" s="41" t="s">
        <v>427</v>
      </c>
    </row>
    <row r="144" spans="1:15">
      <c r="A144" s="85" t="s">
        <v>1537</v>
      </c>
      <c r="B144" t="s">
        <v>783</v>
      </c>
      <c r="D144" t="s">
        <v>427</v>
      </c>
      <c r="H144" s="138">
        <f t="shared" si="12"/>
        <v>2</v>
      </c>
      <c r="J144" s="69" t="s">
        <v>256</v>
      </c>
      <c r="K144" s="139" t="str">
        <f t="shared" si="10"/>
        <v>e247</v>
      </c>
      <c r="L144" s="190" t="str">
        <f t="shared" si="11"/>
        <v>Provisions pour litiges salariés</v>
      </c>
      <c r="N144" s="8" t="s">
        <v>192</v>
      </c>
      <c r="O144" s="41" t="s">
        <v>427</v>
      </c>
    </row>
    <row r="145" spans="1:15">
      <c r="A145" s="85" t="s">
        <v>229</v>
      </c>
      <c r="B145" t="s">
        <v>784</v>
      </c>
      <c r="D145" t="s">
        <v>427</v>
      </c>
      <c r="H145" s="138">
        <f t="shared" si="12"/>
        <v>2</v>
      </c>
      <c r="J145" s="69" t="s">
        <v>257</v>
      </c>
      <c r="K145" s="139" t="str">
        <f t="shared" si="10"/>
        <v>e245</v>
      </c>
      <c r="L145" s="190" t="str">
        <f t="shared" si="11"/>
        <v>Provisions pour litiges assurés</v>
      </c>
      <c r="N145" s="8" t="s">
        <v>192</v>
      </c>
      <c r="O145" s="41" t="s">
        <v>427</v>
      </c>
    </row>
    <row r="146" spans="1:15">
      <c r="A146" s="85" t="s">
        <v>100</v>
      </c>
      <c r="B146" t="s">
        <v>785</v>
      </c>
      <c r="D146" t="s">
        <v>427</v>
      </c>
      <c r="H146" s="138">
        <f t="shared" si="12"/>
        <v>2</v>
      </c>
      <c r="J146" s="69" t="s">
        <v>258</v>
      </c>
      <c r="K146" s="139" t="str">
        <f t="shared" si="10"/>
        <v>e246</v>
      </c>
      <c r="L146" s="190" t="str">
        <f t="shared" si="11"/>
        <v>Provisions pour litiges avec des intermédiaires</v>
      </c>
      <c r="N146" s="8" t="s">
        <v>192</v>
      </c>
      <c r="O146" s="41" t="s">
        <v>427</v>
      </c>
    </row>
    <row r="147" spans="1:15">
      <c r="A147" s="85" t="s">
        <v>15</v>
      </c>
      <c r="B147" t="s">
        <v>786</v>
      </c>
      <c r="D147" t="s">
        <v>427</v>
      </c>
      <c r="H147" s="138">
        <f t="shared" si="12"/>
        <v>2</v>
      </c>
      <c r="J147" s="69" t="s">
        <v>259</v>
      </c>
      <c r="K147" s="139" t="str">
        <f t="shared" si="10"/>
        <v>e240</v>
      </c>
      <c r="L147" s="190" t="str">
        <f t="shared" si="11"/>
        <v>Provisions pour autres litiges</v>
      </c>
      <c r="N147" s="8" t="s">
        <v>192</v>
      </c>
      <c r="O147" s="41" t="s">
        <v>427</v>
      </c>
    </row>
    <row r="148" spans="1:15">
      <c r="A148" s="85" t="s">
        <v>1939</v>
      </c>
      <c r="B148" t="s">
        <v>787</v>
      </c>
      <c r="D148" t="s">
        <v>427</v>
      </c>
      <c r="H148" s="138">
        <f t="shared" si="12"/>
        <v>2</v>
      </c>
      <c r="J148" s="64" t="s">
        <v>260</v>
      </c>
      <c r="K148" s="139" t="str">
        <f t="shared" si="10"/>
        <v>e235</v>
      </c>
      <c r="L148" s="190" t="str">
        <f t="shared" si="11"/>
        <v>Provision sur produits dérivés</v>
      </c>
      <c r="N148" s="8" t="s">
        <v>192</v>
      </c>
      <c r="O148" s="41" t="s">
        <v>427</v>
      </c>
    </row>
    <row r="149" spans="1:15">
      <c r="A149" s="85" t="s">
        <v>1938</v>
      </c>
      <c r="B149" t="s">
        <v>788</v>
      </c>
      <c r="D149" t="s">
        <v>427</v>
      </c>
      <c r="H149" s="138">
        <f t="shared" si="12"/>
        <v>2</v>
      </c>
      <c r="J149" s="64" t="s">
        <v>261</v>
      </c>
      <c r="K149" s="139" t="str">
        <f t="shared" si="10"/>
        <v>e92</v>
      </c>
      <c r="L149" s="190" t="str">
        <f t="shared" si="11"/>
        <v>Autres provisions pour risques</v>
      </c>
      <c r="N149" s="8" t="s">
        <v>192</v>
      </c>
      <c r="O149" s="41" t="s">
        <v>427</v>
      </c>
    </row>
    <row r="150" spans="1:15">
      <c r="A150" s="85" t="s">
        <v>43</v>
      </c>
      <c r="B150" t="s">
        <v>789</v>
      </c>
      <c r="D150" t="s">
        <v>427</v>
      </c>
      <c r="H150" s="138">
        <f t="shared" si="12"/>
        <v>2</v>
      </c>
      <c r="J150" s="64" t="s">
        <v>262</v>
      </c>
      <c r="K150" s="139" t="str">
        <f t="shared" si="10"/>
        <v>e91</v>
      </c>
      <c r="L150" s="190" t="str">
        <f t="shared" si="11"/>
        <v>Autres provisions pour charges</v>
      </c>
      <c r="N150" s="8" t="s">
        <v>192</v>
      </c>
      <c r="O150" s="41" t="s">
        <v>427</v>
      </c>
    </row>
    <row r="151" spans="1:15">
      <c r="A151" s="85" t="s">
        <v>40</v>
      </c>
      <c r="B151" t="s">
        <v>790</v>
      </c>
      <c r="D151" t="s">
        <v>427</v>
      </c>
      <c r="H151" s="138">
        <f t="shared" si="12"/>
        <v>2</v>
      </c>
      <c r="J151" s="66" t="s">
        <v>91</v>
      </c>
      <c r="K151" s="139" t="str">
        <f t="shared" si="10"/>
        <v>e141</v>
      </c>
      <c r="L151" s="190" t="str">
        <f t="shared" si="11"/>
        <v>Dettes pour dépôts en espèces reçus des réassureurs</v>
      </c>
      <c r="N151" s="8" t="s">
        <v>192</v>
      </c>
      <c r="O151" s="41" t="s">
        <v>427</v>
      </c>
    </row>
    <row r="152" spans="1:15">
      <c r="A152" s="85" t="s">
        <v>16</v>
      </c>
      <c r="B152" t="s">
        <v>791</v>
      </c>
      <c r="D152" t="s">
        <v>427</v>
      </c>
      <c r="H152" s="138">
        <f t="shared" si="12"/>
        <v>3</v>
      </c>
      <c r="J152" s="66" t="s">
        <v>92</v>
      </c>
      <c r="K152" s="139" t="str">
        <f t="shared" si="10"/>
        <v>e137</v>
      </c>
      <c r="L152" s="190" t="str">
        <f t="shared" si="11"/>
        <v>Dettes</v>
      </c>
      <c r="M152" s="8" t="s">
        <v>190</v>
      </c>
      <c r="N152" s="8" t="s">
        <v>192</v>
      </c>
      <c r="O152" s="41" t="s">
        <v>427</v>
      </c>
    </row>
    <row r="153" spans="1:15">
      <c r="A153" s="85" t="s">
        <v>71</v>
      </c>
      <c r="B153" t="s">
        <v>792</v>
      </c>
      <c r="D153" t="s">
        <v>427</v>
      </c>
      <c r="H153" s="138">
        <f t="shared" si="12"/>
        <v>5</v>
      </c>
      <c r="J153" s="22" t="s">
        <v>1618</v>
      </c>
      <c r="K153" s="139" t="str">
        <f t="shared" si="10"/>
        <v>e316</v>
      </c>
      <c r="L153" s="171" t="str">
        <f t="shared" si="11"/>
        <v>Dettes nées d’opérations directes et d’opérations de réassurance</v>
      </c>
      <c r="M153" s="8" t="s">
        <v>190</v>
      </c>
      <c r="N153" s="8" t="s">
        <v>192</v>
      </c>
      <c r="O153" s="41" t="s">
        <v>427</v>
      </c>
    </row>
    <row r="154" spans="1:15">
      <c r="A154" s="85" t="s">
        <v>111</v>
      </c>
      <c r="B154" t="s">
        <v>793</v>
      </c>
      <c r="D154" t="s">
        <v>427</v>
      </c>
      <c r="H154" s="138">
        <f t="shared" si="12"/>
        <v>2</v>
      </c>
      <c r="J154" s="64" t="s">
        <v>232</v>
      </c>
      <c r="K154" s="139" t="str">
        <f t="shared" si="10"/>
        <v>e140</v>
      </c>
      <c r="L154" s="190" t="str">
        <f t="shared" si="11"/>
        <v>Dettes nées d’opérations directes et de prise en substitution</v>
      </c>
      <c r="N154" s="8" t="s">
        <v>192</v>
      </c>
      <c r="O154" s="41" t="s">
        <v>427</v>
      </c>
    </row>
    <row r="155" spans="1:15">
      <c r="A155" s="85" t="s">
        <v>293</v>
      </c>
      <c r="B155" t="s">
        <v>794</v>
      </c>
      <c r="D155" t="s">
        <v>427</v>
      </c>
      <c r="H155" s="138">
        <f t="shared" si="12"/>
        <v>2</v>
      </c>
      <c r="J155" s="64" t="s">
        <v>233</v>
      </c>
      <c r="K155" s="139" t="str">
        <f t="shared" si="10"/>
        <v>e139</v>
      </c>
      <c r="L155" s="190" t="str">
        <f t="shared" si="11"/>
        <v>Dettes nées d’opérations de réassurance et de cession en substitution</v>
      </c>
      <c r="N155" s="8" t="s">
        <v>192</v>
      </c>
      <c r="O155" s="41" t="s">
        <v>427</v>
      </c>
    </row>
    <row r="156" spans="1:15">
      <c r="A156" s="85" t="s">
        <v>17</v>
      </c>
      <c r="B156" t="s">
        <v>795</v>
      </c>
      <c r="D156" t="s">
        <v>427</v>
      </c>
      <c r="H156" s="138">
        <f t="shared" si="12"/>
        <v>2</v>
      </c>
      <c r="J156" s="67" t="s">
        <v>93</v>
      </c>
      <c r="K156" s="139" t="str">
        <f t="shared" si="10"/>
        <v>e151</v>
      </c>
      <c r="L156" s="190" t="str">
        <f t="shared" si="11"/>
        <v>Emprunts Obligataires</v>
      </c>
      <c r="N156" s="8" t="s">
        <v>192</v>
      </c>
      <c r="O156" s="41" t="s">
        <v>427</v>
      </c>
    </row>
    <row r="157" spans="1:15">
      <c r="A157" s="85" t="s">
        <v>292</v>
      </c>
      <c r="B157" t="s">
        <v>796</v>
      </c>
      <c r="D157" t="s">
        <v>427</v>
      </c>
      <c r="H157" s="138">
        <f t="shared" si="12"/>
        <v>2</v>
      </c>
      <c r="J157" s="67" t="s">
        <v>94</v>
      </c>
      <c r="K157" s="139" t="str">
        <f t="shared" si="10"/>
        <v>e138</v>
      </c>
      <c r="L157" s="190" t="str">
        <f t="shared" si="11"/>
        <v>Dettes envers des établissements de crédit</v>
      </c>
      <c r="N157" s="8" t="s">
        <v>192</v>
      </c>
      <c r="O157" s="41" t="s">
        <v>427</v>
      </c>
    </row>
    <row r="158" spans="1:15">
      <c r="A158" s="85" t="s">
        <v>1240</v>
      </c>
      <c r="B158" t="s">
        <v>797</v>
      </c>
      <c r="D158" t="s">
        <v>427</v>
      </c>
      <c r="H158" s="138">
        <f t="shared" si="12"/>
        <v>2</v>
      </c>
      <c r="J158" s="67" t="s">
        <v>8</v>
      </c>
      <c r="K158" s="139" t="str">
        <f t="shared" ref="K158:K175" si="13">VLOOKUP(J158,A:B,2,FALSE)</f>
        <v>e73</v>
      </c>
      <c r="L158" s="190" t="str">
        <f t="shared" ref="L158:L175" si="14">J158</f>
        <v>Autres dettes</v>
      </c>
      <c r="M158" s="8" t="s">
        <v>190</v>
      </c>
      <c r="N158" s="8" t="s">
        <v>192</v>
      </c>
      <c r="O158" s="41" t="s">
        <v>427</v>
      </c>
    </row>
    <row r="159" spans="1:15">
      <c r="A159" s="85" t="s">
        <v>33</v>
      </c>
      <c r="B159" t="s">
        <v>798</v>
      </c>
      <c r="D159" t="s">
        <v>427</v>
      </c>
      <c r="H159" s="138">
        <f t="shared" si="12"/>
        <v>4</v>
      </c>
      <c r="J159" s="64" t="s">
        <v>95</v>
      </c>
      <c r="K159" s="139" t="str">
        <f t="shared" si="13"/>
        <v>e298</v>
      </c>
      <c r="L159" s="190" t="str">
        <f t="shared" si="14"/>
        <v>Titres de créance négociables émis</v>
      </c>
      <c r="N159" s="8" t="s">
        <v>192</v>
      </c>
      <c r="O159" s="41" t="s">
        <v>427</v>
      </c>
    </row>
    <row r="160" spans="1:15">
      <c r="A160" s="85" t="s">
        <v>107</v>
      </c>
      <c r="B160" t="s">
        <v>799</v>
      </c>
      <c r="D160" t="s">
        <v>427</v>
      </c>
      <c r="H160" s="138">
        <f t="shared" si="12"/>
        <v>2</v>
      </c>
      <c r="J160" s="64" t="s">
        <v>96</v>
      </c>
      <c r="K160" s="139" t="str">
        <f t="shared" si="13"/>
        <v>e76</v>
      </c>
      <c r="L160" s="190" t="str">
        <f t="shared" si="14"/>
        <v>Autres emprunts, dépôts et cautionnements reçus</v>
      </c>
      <c r="N160" s="8" t="s">
        <v>192</v>
      </c>
      <c r="O160" s="41" t="s">
        <v>427</v>
      </c>
    </row>
    <row r="161" spans="1:18">
      <c r="A161" s="85" t="s">
        <v>34</v>
      </c>
      <c r="B161" t="s">
        <v>800</v>
      </c>
      <c r="D161" t="s">
        <v>427</v>
      </c>
      <c r="H161" s="138">
        <f t="shared" si="12"/>
        <v>2</v>
      </c>
      <c r="J161" s="64" t="s">
        <v>71</v>
      </c>
      <c r="K161" s="139" t="str">
        <f t="shared" si="13"/>
        <v>e201</v>
      </c>
      <c r="L161" s="190" t="str">
        <f t="shared" si="14"/>
        <v>Personnel</v>
      </c>
      <c r="N161" s="8" t="s">
        <v>192</v>
      </c>
      <c r="O161" s="41" t="s">
        <v>427</v>
      </c>
    </row>
    <row r="162" spans="1:18">
      <c r="A162" s="85" t="s">
        <v>49</v>
      </c>
      <c r="B162" t="s">
        <v>801</v>
      </c>
      <c r="D162" t="s">
        <v>427</v>
      </c>
      <c r="H162" s="138">
        <f t="shared" si="12"/>
        <v>2</v>
      </c>
      <c r="J162" s="64" t="s">
        <v>538</v>
      </c>
      <c r="K162" s="139" t="str">
        <f t="shared" si="13"/>
        <v>e156</v>
      </c>
      <c r="L162" s="190" t="str">
        <f t="shared" si="14"/>
        <v>État, organismes sociaux, collectivités publiques</v>
      </c>
      <c r="N162" s="8" t="s">
        <v>192</v>
      </c>
      <c r="O162" s="41" t="s">
        <v>427</v>
      </c>
    </row>
    <row r="163" spans="1:18">
      <c r="A163" s="85" t="s">
        <v>48</v>
      </c>
      <c r="B163" t="s">
        <v>802</v>
      </c>
      <c r="D163" t="s">
        <v>427</v>
      </c>
      <c r="H163" s="138">
        <f t="shared" si="12"/>
        <v>2</v>
      </c>
      <c r="J163" s="64" t="s">
        <v>97</v>
      </c>
      <c r="K163" s="139" t="str">
        <f t="shared" si="13"/>
        <v>e132</v>
      </c>
      <c r="L163" s="190" t="str">
        <f t="shared" si="14"/>
        <v>Créditeurs divers</v>
      </c>
      <c r="N163" s="8" t="s">
        <v>192</v>
      </c>
      <c r="O163" s="41" t="s">
        <v>427</v>
      </c>
    </row>
    <row r="164" spans="1:18">
      <c r="A164" s="85" t="s">
        <v>329</v>
      </c>
      <c r="B164" t="s">
        <v>803</v>
      </c>
      <c r="D164" t="s">
        <v>427</v>
      </c>
      <c r="H164" s="138">
        <f t="shared" si="12"/>
        <v>3</v>
      </c>
      <c r="J164" s="47" t="s">
        <v>1614</v>
      </c>
      <c r="K164" s="139" t="str">
        <f t="shared" si="13"/>
        <v>e314</v>
      </c>
      <c r="L164" s="171" t="str">
        <f t="shared" si="14"/>
        <v>Comptes de régularisation et différences de conversion</v>
      </c>
      <c r="M164" s="8" t="s">
        <v>190</v>
      </c>
      <c r="N164" s="8" t="s">
        <v>192</v>
      </c>
      <c r="O164" s="41" t="s">
        <v>427</v>
      </c>
    </row>
    <row r="165" spans="1:18">
      <c r="A165" s="85" t="s">
        <v>1850</v>
      </c>
      <c r="B165" t="s">
        <v>804</v>
      </c>
      <c r="D165" t="s">
        <v>427</v>
      </c>
      <c r="H165" s="138">
        <f t="shared" si="12"/>
        <v>2</v>
      </c>
      <c r="J165" s="67" t="s">
        <v>1147</v>
      </c>
      <c r="K165" s="139" t="str">
        <f t="shared" si="13"/>
        <v>e122</v>
      </c>
      <c r="L165" s="190" t="str">
        <f t="shared" si="14"/>
        <v>Comptes de régularisation</v>
      </c>
      <c r="M165" s="8" t="s">
        <v>190</v>
      </c>
      <c r="N165" s="8" t="s">
        <v>192</v>
      </c>
      <c r="O165" s="41" t="s">
        <v>427</v>
      </c>
    </row>
    <row r="166" spans="1:18">
      <c r="A166" s="85" t="s">
        <v>1851</v>
      </c>
      <c r="B166" t="s">
        <v>805</v>
      </c>
      <c r="D166" t="s">
        <v>427</v>
      </c>
      <c r="H166" s="138">
        <f t="shared" si="12"/>
        <v>2</v>
      </c>
      <c r="J166" s="60" t="s">
        <v>268</v>
      </c>
      <c r="K166" s="139" t="str">
        <f t="shared" si="13"/>
        <v>e219</v>
      </c>
      <c r="L166" s="188" t="str">
        <f t="shared" si="14"/>
        <v>Produits à répartir sur plusieurs exercices</v>
      </c>
      <c r="N166" s="8" t="s">
        <v>192</v>
      </c>
      <c r="O166" s="41" t="s">
        <v>427</v>
      </c>
    </row>
    <row r="167" spans="1:18">
      <c r="A167" s="85" t="s">
        <v>1845</v>
      </c>
      <c r="B167" t="s">
        <v>806</v>
      </c>
      <c r="D167" t="s">
        <v>427</v>
      </c>
      <c r="H167" s="138">
        <f t="shared" si="12"/>
        <v>2</v>
      </c>
      <c r="J167" s="60" t="s">
        <v>269</v>
      </c>
      <c r="K167" s="139" t="str">
        <f t="shared" si="13"/>
        <v>e59</v>
      </c>
      <c r="L167" s="188" t="str">
        <f t="shared" si="14"/>
        <v>Amortissement des différences sur les prix de remboursement</v>
      </c>
      <c r="N167" s="8" t="s">
        <v>192</v>
      </c>
      <c r="O167" s="41" t="s">
        <v>427</v>
      </c>
    </row>
    <row r="168" spans="1:18">
      <c r="A168" s="85" t="s">
        <v>85</v>
      </c>
      <c r="B168" t="s">
        <v>807</v>
      </c>
      <c r="D168" t="s">
        <v>427</v>
      </c>
      <c r="H168" s="138">
        <f t="shared" si="12"/>
        <v>4</v>
      </c>
      <c r="J168" s="60" t="s">
        <v>270</v>
      </c>
      <c r="K168" s="139" t="str">
        <f t="shared" si="13"/>
        <v>e260</v>
      </c>
      <c r="L168" s="188" t="str">
        <f t="shared" si="14"/>
        <v>Report de commissions reçues des réassureurs</v>
      </c>
      <c r="N168" s="8" t="s">
        <v>192</v>
      </c>
      <c r="O168" s="41" t="s">
        <v>427</v>
      </c>
    </row>
    <row r="169" spans="1:18">
      <c r="A169" s="85" t="s">
        <v>106</v>
      </c>
      <c r="B169" t="s">
        <v>808</v>
      </c>
      <c r="D169" t="s">
        <v>427</v>
      </c>
      <c r="H169" s="138">
        <f t="shared" si="12"/>
        <v>2</v>
      </c>
      <c r="J169" s="60" t="s">
        <v>265</v>
      </c>
      <c r="K169" s="139" t="str">
        <f t="shared" si="13"/>
        <v>e125</v>
      </c>
      <c r="L169" s="188" t="str">
        <f t="shared" si="14"/>
        <v>Comptes de régularisation liés aux instruments financiers à terme</v>
      </c>
      <c r="M169" s="8" t="s">
        <v>190</v>
      </c>
      <c r="N169" s="8" t="s">
        <v>192</v>
      </c>
      <c r="O169" s="41" t="s">
        <v>427</v>
      </c>
    </row>
    <row r="170" spans="1:18">
      <c r="A170" s="85" t="s">
        <v>268</v>
      </c>
      <c r="B170" t="s">
        <v>809</v>
      </c>
      <c r="D170" t="s">
        <v>427</v>
      </c>
      <c r="H170" s="138">
        <f t="shared" si="12"/>
        <v>3</v>
      </c>
      <c r="J170" s="61" t="s">
        <v>519</v>
      </c>
      <c r="K170" s="139" t="str">
        <f t="shared" si="13"/>
        <v>e124</v>
      </c>
      <c r="L170" s="188" t="str">
        <f t="shared" si="14"/>
        <v>Comptes de régularisation liés à des stratégies d'investissement ou de désinvestissement</v>
      </c>
      <c r="N170" s="8" t="s">
        <v>192</v>
      </c>
      <c r="O170" s="41" t="s">
        <v>427</v>
      </c>
    </row>
    <row r="171" spans="1:18">
      <c r="A171" s="85" t="s">
        <v>18</v>
      </c>
      <c r="B171" t="s">
        <v>810</v>
      </c>
      <c r="D171" t="s">
        <v>427</v>
      </c>
      <c r="H171" s="138">
        <f t="shared" si="12"/>
        <v>2</v>
      </c>
      <c r="J171" s="61" t="s">
        <v>520</v>
      </c>
      <c r="K171" s="139" t="str">
        <f t="shared" si="13"/>
        <v>e123</v>
      </c>
      <c r="L171" s="188" t="str">
        <f t="shared" si="14"/>
        <v>Comptes de régularisation liés à des stratégies de rendement</v>
      </c>
      <c r="N171" s="8" t="s">
        <v>192</v>
      </c>
      <c r="O171" s="41" t="s">
        <v>427</v>
      </c>
    </row>
    <row r="172" spans="1:18">
      <c r="A172" s="85" t="s">
        <v>19</v>
      </c>
      <c r="B172" t="s">
        <v>811</v>
      </c>
      <c r="D172" t="s">
        <v>427</v>
      </c>
      <c r="H172" s="138">
        <f t="shared" si="12"/>
        <v>2</v>
      </c>
      <c r="J172" s="61" t="s">
        <v>266</v>
      </c>
      <c r="K172" s="139" t="str">
        <f t="shared" si="13"/>
        <v>e126</v>
      </c>
      <c r="L172" s="188" t="str">
        <f t="shared" si="14"/>
        <v>Comptes de régularisation sur autres opérations</v>
      </c>
      <c r="N172" s="8" t="s">
        <v>192</v>
      </c>
      <c r="O172" s="41" t="s">
        <v>427</v>
      </c>
    </row>
    <row r="173" spans="1:18">
      <c r="A173" s="85" t="s">
        <v>622</v>
      </c>
      <c r="B173" t="s">
        <v>812</v>
      </c>
      <c r="D173" t="s">
        <v>427</v>
      </c>
      <c r="H173" s="138">
        <f t="shared" si="12"/>
        <v>1</v>
      </c>
      <c r="J173" s="60" t="s">
        <v>536</v>
      </c>
      <c r="K173" s="139" t="str">
        <f t="shared" si="13"/>
        <v>e157</v>
      </c>
      <c r="L173" s="188" t="str">
        <f t="shared" si="14"/>
        <v>Évaluations techniques de la réassurance</v>
      </c>
      <c r="N173" s="8" t="s">
        <v>192</v>
      </c>
      <c r="O173" s="41" t="s">
        <v>427</v>
      </c>
    </row>
    <row r="174" spans="1:18">
      <c r="A174" s="85" t="s">
        <v>105</v>
      </c>
      <c r="B174" t="s">
        <v>813</v>
      </c>
      <c r="D174" t="s">
        <v>427</v>
      </c>
      <c r="H174" s="138">
        <f t="shared" si="12"/>
        <v>2</v>
      </c>
      <c r="J174" s="60" t="s">
        <v>267</v>
      </c>
      <c r="K174" s="139" t="str">
        <f t="shared" si="13"/>
        <v>e74</v>
      </c>
      <c r="L174" s="188" t="str">
        <f t="shared" si="14"/>
        <v>Autres éléments de comptes de régularisation</v>
      </c>
      <c r="N174" s="8" t="s">
        <v>192</v>
      </c>
      <c r="O174" s="41" t="s">
        <v>427</v>
      </c>
    </row>
    <row r="175" spans="1:18">
      <c r="A175" s="85" t="s">
        <v>619</v>
      </c>
      <c r="B175" t="s">
        <v>814</v>
      </c>
      <c r="D175" t="s">
        <v>427</v>
      </c>
      <c r="H175" s="138">
        <f t="shared" si="12"/>
        <v>1</v>
      </c>
      <c r="J175" s="67" t="s">
        <v>98</v>
      </c>
      <c r="K175" s="139" t="str">
        <f t="shared" si="13"/>
        <v>e142</v>
      </c>
      <c r="L175" s="190" t="str">
        <f t="shared" si="14"/>
        <v>Différence de conversion</v>
      </c>
      <c r="N175" s="8" t="s">
        <v>192</v>
      </c>
      <c r="O175" s="41" t="s">
        <v>427</v>
      </c>
    </row>
    <row r="176" spans="1:18">
      <c r="A176" s="85" t="s">
        <v>202</v>
      </c>
      <c r="B176" t="s">
        <v>815</v>
      </c>
      <c r="D176" t="s">
        <v>427</v>
      </c>
      <c r="H176" s="138">
        <f t="shared" si="12"/>
        <v>3</v>
      </c>
      <c r="J176" s="12" t="s">
        <v>1622</v>
      </c>
      <c r="K176" s="139"/>
      <c r="L176" s="19"/>
      <c r="O176" s="41" t="s">
        <v>427</v>
      </c>
      <c r="Q176" t="s">
        <v>24</v>
      </c>
      <c r="R176" t="s">
        <v>1869</v>
      </c>
    </row>
    <row r="177" spans="1:18">
      <c r="A177" s="85" t="s">
        <v>1444</v>
      </c>
      <c r="B177" t="s">
        <v>1356</v>
      </c>
      <c r="D177" t="s">
        <v>427</v>
      </c>
      <c r="H177" s="138">
        <f t="shared" si="12"/>
        <v>3</v>
      </c>
      <c r="J177" s="10" t="s">
        <v>244</v>
      </c>
      <c r="K177" s="139" t="str">
        <f t="shared" ref="K177:K208" si="15">VLOOKUP(J177,A:B,2,FALSE)</f>
        <v>x0</v>
      </c>
      <c r="L177" s="19" t="str">
        <f t="shared" ref="L177:L208" si="16">J177</f>
        <v>Total/NA</v>
      </c>
      <c r="M177" s="8" t="s">
        <v>190</v>
      </c>
      <c r="O177" t="s">
        <v>243</v>
      </c>
      <c r="R177" s="5"/>
    </row>
    <row r="178" spans="1:18">
      <c r="A178" s="85" t="s">
        <v>196</v>
      </c>
      <c r="B178" t="s">
        <v>816</v>
      </c>
      <c r="D178" t="s">
        <v>427</v>
      </c>
      <c r="H178" s="138">
        <f t="shared" si="12"/>
        <v>3</v>
      </c>
      <c r="J178" s="62" t="s">
        <v>1848</v>
      </c>
      <c r="K178" s="139" t="str">
        <f t="shared" si="15"/>
        <v>e164</v>
      </c>
      <c r="L178" s="189" t="str">
        <f t="shared" si="16"/>
        <v>Fonds mutualistes et réserves/capitaux propres</v>
      </c>
      <c r="M178" s="8" t="s">
        <v>190</v>
      </c>
      <c r="N178" s="8" t="s">
        <v>192</v>
      </c>
      <c r="O178" s="41" t="s">
        <v>427</v>
      </c>
    </row>
    <row r="179" spans="1:18">
      <c r="A179" s="85" t="s">
        <v>195</v>
      </c>
      <c r="B179" t="s">
        <v>817</v>
      </c>
      <c r="D179" t="s">
        <v>427</v>
      </c>
      <c r="H179" s="138">
        <f t="shared" si="12"/>
        <v>3</v>
      </c>
      <c r="J179" s="63" t="s">
        <v>521</v>
      </c>
      <c r="K179" s="139" t="str">
        <f t="shared" si="15"/>
        <v>e165</v>
      </c>
      <c r="L179" s="189" t="str">
        <f t="shared" si="16"/>
        <v>Fonds propres</v>
      </c>
      <c r="M179" s="8" t="s">
        <v>190</v>
      </c>
      <c r="N179" s="8" t="s">
        <v>192</v>
      </c>
      <c r="O179" s="41" t="s">
        <v>427</v>
      </c>
    </row>
    <row r="180" spans="1:18">
      <c r="A180" s="85" t="s">
        <v>201</v>
      </c>
      <c r="B180" t="s">
        <v>818</v>
      </c>
      <c r="D180" t="s">
        <v>427</v>
      </c>
      <c r="H180" s="138">
        <f t="shared" si="12"/>
        <v>3</v>
      </c>
      <c r="J180" s="64" t="s">
        <v>1849</v>
      </c>
      <c r="K180" s="139" t="str">
        <f t="shared" si="15"/>
        <v>e158</v>
      </c>
      <c r="L180" s="190" t="str">
        <f t="shared" si="16"/>
        <v>Fonds d’établissement et de développement/capital</v>
      </c>
      <c r="N180" s="8" t="s">
        <v>192</v>
      </c>
      <c r="O180" s="41" t="s">
        <v>427</v>
      </c>
    </row>
    <row r="181" spans="1:18">
      <c r="A181" s="85" t="s">
        <v>198</v>
      </c>
      <c r="B181" t="s">
        <v>819</v>
      </c>
      <c r="D181" t="s">
        <v>427</v>
      </c>
      <c r="H181" s="138">
        <f t="shared" si="12"/>
        <v>3</v>
      </c>
      <c r="J181" s="64" t="s">
        <v>85</v>
      </c>
      <c r="K181" s="139" t="str">
        <f t="shared" si="15"/>
        <v>e217</v>
      </c>
      <c r="L181" s="190" t="str">
        <f t="shared" si="16"/>
        <v>Primes liées au capital social</v>
      </c>
      <c r="N181" s="8" t="s">
        <v>192</v>
      </c>
      <c r="O181" s="41" t="s">
        <v>427</v>
      </c>
    </row>
    <row r="182" spans="1:18">
      <c r="A182" s="85" t="s">
        <v>197</v>
      </c>
      <c r="B182" t="s">
        <v>820</v>
      </c>
      <c r="D182" t="s">
        <v>427</v>
      </c>
      <c r="H182" s="138">
        <f t="shared" si="12"/>
        <v>3</v>
      </c>
      <c r="J182" s="64" t="s">
        <v>539</v>
      </c>
      <c r="K182" s="139" t="str">
        <f t="shared" si="15"/>
        <v>e146</v>
      </c>
      <c r="L182" s="190" t="str">
        <f t="shared" si="16"/>
        <v>Écarts de réévaluation</v>
      </c>
      <c r="N182" s="8" t="s">
        <v>192</v>
      </c>
      <c r="O182" s="41" t="s">
        <v>427</v>
      </c>
    </row>
    <row r="183" spans="1:18">
      <c r="A183" s="85" t="s">
        <v>537</v>
      </c>
      <c r="B183" t="s">
        <v>1357</v>
      </c>
      <c r="D183" t="s">
        <v>427</v>
      </c>
      <c r="H183" s="138">
        <f t="shared" si="12"/>
        <v>3</v>
      </c>
      <c r="J183" s="64" t="s">
        <v>542</v>
      </c>
      <c r="K183" s="139" t="str">
        <f t="shared" si="15"/>
        <v>e262</v>
      </c>
      <c r="L183" s="190" t="str">
        <f t="shared" si="16"/>
        <v>Réserves</v>
      </c>
      <c r="N183" s="8" t="s">
        <v>192</v>
      </c>
      <c r="O183" s="41" t="s">
        <v>427</v>
      </c>
    </row>
    <row r="184" spans="1:18">
      <c r="A184" s="85" t="s">
        <v>200</v>
      </c>
      <c r="B184" t="s">
        <v>821</v>
      </c>
      <c r="D184" t="s">
        <v>427</v>
      </c>
      <c r="H184" s="138">
        <f t="shared" si="12"/>
        <v>3</v>
      </c>
      <c r="J184" s="64" t="s">
        <v>87</v>
      </c>
      <c r="K184" s="139" t="str">
        <f t="shared" si="15"/>
        <v>e259</v>
      </c>
      <c r="L184" s="190" t="str">
        <f t="shared" si="16"/>
        <v>Report à nouveau</v>
      </c>
      <c r="N184" s="8" t="s">
        <v>192</v>
      </c>
      <c r="O184" s="41" t="s">
        <v>427</v>
      </c>
    </row>
    <row r="185" spans="1:18">
      <c r="A185" s="85" t="s">
        <v>199</v>
      </c>
      <c r="B185" t="s">
        <v>822</v>
      </c>
      <c r="D185" t="s">
        <v>427</v>
      </c>
      <c r="H185" s="138">
        <f t="shared" si="12"/>
        <v>3</v>
      </c>
      <c r="J185" s="64" t="s">
        <v>88</v>
      </c>
      <c r="K185" s="139" t="str">
        <f t="shared" si="15"/>
        <v>e273</v>
      </c>
      <c r="L185" s="190" t="str">
        <f t="shared" si="16"/>
        <v>Résultat de l’exercice</v>
      </c>
      <c r="N185" s="8" t="s">
        <v>192</v>
      </c>
      <c r="O185" s="41" t="s">
        <v>427</v>
      </c>
    </row>
    <row r="186" spans="1:18">
      <c r="A186" s="85" t="s">
        <v>260</v>
      </c>
      <c r="B186" t="s">
        <v>823</v>
      </c>
      <c r="D186" t="s">
        <v>427</v>
      </c>
      <c r="H186" s="138">
        <f t="shared" si="12"/>
        <v>3</v>
      </c>
      <c r="J186" s="63" t="s">
        <v>522</v>
      </c>
      <c r="K186" s="139" t="str">
        <f t="shared" si="15"/>
        <v>e77</v>
      </c>
      <c r="L186" s="189" t="str">
        <f t="shared" si="16"/>
        <v>Autres fonds mutualistes</v>
      </c>
      <c r="M186" s="8" t="s">
        <v>190</v>
      </c>
      <c r="N186" s="8" t="s">
        <v>192</v>
      </c>
      <c r="O186" s="41" t="s">
        <v>427</v>
      </c>
    </row>
    <row r="187" spans="1:18">
      <c r="A187" s="85" t="s">
        <v>279</v>
      </c>
      <c r="B187" t="s">
        <v>824</v>
      </c>
      <c r="D187" t="s">
        <v>427</v>
      </c>
      <c r="H187" s="138">
        <f t="shared" si="12"/>
        <v>3</v>
      </c>
      <c r="J187" s="65" t="s">
        <v>89</v>
      </c>
      <c r="K187" s="139" t="str">
        <f t="shared" si="15"/>
        <v>e160</v>
      </c>
      <c r="L187" s="189" t="str">
        <f t="shared" si="16"/>
        <v>Fonds de dotation avec droit de reprise</v>
      </c>
      <c r="N187" s="8" t="s">
        <v>192</v>
      </c>
      <c r="O187" s="41" t="s">
        <v>427</v>
      </c>
    </row>
    <row r="188" spans="1:18">
      <c r="A188" s="85" t="s">
        <v>280</v>
      </c>
      <c r="B188" t="s">
        <v>825</v>
      </c>
      <c r="D188" t="s">
        <v>427</v>
      </c>
      <c r="H188" s="138">
        <f t="shared" si="12"/>
        <v>3</v>
      </c>
      <c r="J188" s="64" t="s">
        <v>221</v>
      </c>
      <c r="K188" s="139" t="str">
        <f t="shared" si="15"/>
        <v>e290</v>
      </c>
      <c r="L188" s="190" t="str">
        <f t="shared" si="16"/>
        <v>Subventions d'équipement et autres subventions d'investissement</v>
      </c>
      <c r="N188" s="8" t="s">
        <v>192</v>
      </c>
      <c r="O188" s="41" t="s">
        <v>427</v>
      </c>
    </row>
    <row r="189" spans="1:18">
      <c r="A189" s="85" t="s">
        <v>72</v>
      </c>
      <c r="B189" t="s">
        <v>826</v>
      </c>
      <c r="D189" t="s">
        <v>427</v>
      </c>
      <c r="H189" s="138">
        <f t="shared" si="12"/>
        <v>3</v>
      </c>
      <c r="J189" s="67" t="s">
        <v>1648</v>
      </c>
      <c r="K189" s="139" t="str">
        <f t="shared" si="15"/>
        <v>e327</v>
      </c>
      <c r="L189" s="190" t="str">
        <f t="shared" si="16"/>
        <v>Compte de liaison entre actif général et cantons</v>
      </c>
      <c r="N189" s="8" t="s">
        <v>192</v>
      </c>
      <c r="O189" s="41" t="s">
        <v>427</v>
      </c>
    </row>
    <row r="190" spans="1:18">
      <c r="A190" s="85" t="s">
        <v>67</v>
      </c>
      <c r="B190" t="s">
        <v>827</v>
      </c>
      <c r="D190" t="s">
        <v>427</v>
      </c>
      <c r="H190" s="138">
        <f t="shared" si="12"/>
        <v>5</v>
      </c>
      <c r="J190" s="66" t="s">
        <v>16</v>
      </c>
      <c r="K190" s="139" t="str">
        <f t="shared" si="15"/>
        <v>e200</v>
      </c>
      <c r="L190" s="190" t="str">
        <f t="shared" si="16"/>
        <v>Passifs subordonnés</v>
      </c>
      <c r="M190" s="8" t="s">
        <v>190</v>
      </c>
      <c r="N190" s="8" t="s">
        <v>192</v>
      </c>
      <c r="O190" s="41" t="s">
        <v>427</v>
      </c>
    </row>
    <row r="191" spans="1:18">
      <c r="A191" s="85" t="s">
        <v>259</v>
      </c>
      <c r="B191" t="s">
        <v>828</v>
      </c>
      <c r="D191" t="s">
        <v>427</v>
      </c>
      <c r="H191" s="138">
        <f t="shared" si="12"/>
        <v>3</v>
      </c>
      <c r="J191" s="47" t="s">
        <v>1646</v>
      </c>
      <c r="K191" s="139" t="str">
        <f t="shared" si="15"/>
        <v>e326</v>
      </c>
      <c r="L191" s="171" t="str">
        <f t="shared" si="16"/>
        <v>Provisions techniques brutes et des opérations en unités de compte</v>
      </c>
      <c r="M191" s="8" t="s">
        <v>190</v>
      </c>
      <c r="N191" s="8" t="s">
        <v>192</v>
      </c>
      <c r="O191" s="41" t="s">
        <v>427</v>
      </c>
    </row>
    <row r="192" spans="1:18">
      <c r="A192" s="85" t="s">
        <v>1835</v>
      </c>
      <c r="B192" t="s">
        <v>829</v>
      </c>
      <c r="D192" t="s">
        <v>427</v>
      </c>
      <c r="H192" s="138">
        <f t="shared" si="12"/>
        <v>5</v>
      </c>
      <c r="J192" s="67" t="s">
        <v>20</v>
      </c>
      <c r="K192" s="139" t="str">
        <f t="shared" si="15"/>
        <v>e253</v>
      </c>
      <c r="L192" s="190" t="str">
        <f t="shared" si="16"/>
        <v>Provisions techniques brutes</v>
      </c>
      <c r="N192" s="8" t="s">
        <v>192</v>
      </c>
      <c r="O192" s="41" t="s">
        <v>427</v>
      </c>
    </row>
    <row r="193" spans="1:19">
      <c r="A193" s="85" t="s">
        <v>69</v>
      </c>
      <c r="B193" t="s">
        <v>830</v>
      </c>
      <c r="D193" t="s">
        <v>427</v>
      </c>
      <c r="H193" s="138">
        <f t="shared" si="12"/>
        <v>5</v>
      </c>
      <c r="J193" s="64" t="s">
        <v>1835</v>
      </c>
      <c r="K193" s="139" t="str">
        <f t="shared" si="15"/>
        <v>e241</v>
      </c>
      <c r="L193" s="190" t="str">
        <f t="shared" si="16"/>
        <v>Provisions pour cotisations/primes non acquises</v>
      </c>
      <c r="N193" s="8" t="s">
        <v>192</v>
      </c>
      <c r="O193" s="41" t="s">
        <v>427</v>
      </c>
    </row>
    <row r="194" spans="1:19">
      <c r="A194" s="85" t="s">
        <v>254</v>
      </c>
      <c r="B194" t="s">
        <v>831</v>
      </c>
      <c r="D194" t="s">
        <v>427</v>
      </c>
      <c r="H194" s="138">
        <f t="shared" ref="H194:H257" si="17">COUNTIF(J:J,A194)</f>
        <v>3</v>
      </c>
      <c r="J194" s="64" t="s">
        <v>67</v>
      </c>
      <c r="K194" s="139" t="str">
        <f t="shared" si="15"/>
        <v>e239</v>
      </c>
      <c r="L194" s="190" t="str">
        <f t="shared" si="16"/>
        <v>Provisions d’assurance vie</v>
      </c>
      <c r="M194" s="8" t="s">
        <v>190</v>
      </c>
      <c r="N194" s="8" t="s">
        <v>192</v>
      </c>
      <c r="O194" s="41" t="s">
        <v>427</v>
      </c>
    </row>
    <row r="195" spans="1:19">
      <c r="A195" s="85" t="s">
        <v>255</v>
      </c>
      <c r="B195" t="s">
        <v>832</v>
      </c>
      <c r="D195" t="s">
        <v>427</v>
      </c>
      <c r="H195" s="138">
        <f t="shared" si="17"/>
        <v>3</v>
      </c>
      <c r="J195" s="69" t="s">
        <v>195</v>
      </c>
      <c r="K195" s="139" t="str">
        <f t="shared" si="15"/>
        <v>e228</v>
      </c>
      <c r="L195" s="190" t="str">
        <f t="shared" si="16"/>
        <v>Provision mathématique</v>
      </c>
      <c r="M195" s="8" t="s">
        <v>190</v>
      </c>
      <c r="N195" s="8" t="s">
        <v>192</v>
      </c>
      <c r="O195" s="41" t="s">
        <v>427</v>
      </c>
    </row>
    <row r="196" spans="1:19">
      <c r="A196" s="85" t="s">
        <v>257</v>
      </c>
      <c r="B196" t="s">
        <v>833</v>
      </c>
      <c r="D196" t="s">
        <v>427</v>
      </c>
      <c r="H196" s="138">
        <f t="shared" si="17"/>
        <v>3</v>
      </c>
      <c r="J196" s="71" t="s">
        <v>1633</v>
      </c>
      <c r="K196" s="139" t="str">
        <f t="shared" si="15"/>
        <v>e319</v>
      </c>
      <c r="L196" s="171" t="str">
        <f t="shared" si="16"/>
        <v>Provision mathématique décès</v>
      </c>
      <c r="N196" s="8" t="s">
        <v>192</v>
      </c>
      <c r="O196" s="41" t="s">
        <v>427</v>
      </c>
    </row>
    <row r="197" spans="1:19">
      <c r="A197" s="85" t="s">
        <v>258</v>
      </c>
      <c r="B197" t="s">
        <v>834</v>
      </c>
      <c r="D197" t="s">
        <v>427</v>
      </c>
      <c r="H197" s="138">
        <f t="shared" si="17"/>
        <v>3</v>
      </c>
      <c r="J197" s="71" t="s">
        <v>1632</v>
      </c>
      <c r="K197" s="139" t="str">
        <f t="shared" si="15"/>
        <v>e320</v>
      </c>
      <c r="L197" s="171" t="str">
        <f t="shared" si="16"/>
        <v>Provision mathématique rentes en cours de constitution</v>
      </c>
      <c r="N197" s="8" t="s">
        <v>192</v>
      </c>
      <c r="O197" s="41" t="s">
        <v>427</v>
      </c>
    </row>
    <row r="198" spans="1:19">
      <c r="A198" s="85" t="s">
        <v>256</v>
      </c>
      <c r="B198" t="s">
        <v>835</v>
      </c>
      <c r="D198" t="s">
        <v>427</v>
      </c>
      <c r="H198" s="138">
        <f t="shared" si="17"/>
        <v>3</v>
      </c>
      <c r="J198" s="104" t="s">
        <v>1634</v>
      </c>
      <c r="K198" s="139" t="str">
        <f t="shared" si="15"/>
        <v>e321</v>
      </c>
      <c r="L198" s="190" t="str">
        <f t="shared" si="16"/>
        <v>Provision mathématique rentes en service</v>
      </c>
      <c r="N198" s="8" t="s">
        <v>192</v>
      </c>
      <c r="O198" s="41" t="s">
        <v>427</v>
      </c>
    </row>
    <row r="199" spans="1:19">
      <c r="A199" s="85" t="s">
        <v>1150</v>
      </c>
      <c r="B199" t="s">
        <v>836</v>
      </c>
      <c r="D199" t="s">
        <v>427</v>
      </c>
      <c r="H199" s="138">
        <f t="shared" si="17"/>
        <v>5</v>
      </c>
      <c r="J199" s="104" t="s">
        <v>1635</v>
      </c>
      <c r="K199" s="139" t="str">
        <f t="shared" si="15"/>
        <v>e322</v>
      </c>
      <c r="L199" s="190" t="str">
        <f t="shared" si="16"/>
        <v>Autres provisions mathématiques</v>
      </c>
      <c r="N199" s="8" t="s">
        <v>192</v>
      </c>
      <c r="O199" s="41" t="s">
        <v>427</v>
      </c>
    </row>
    <row r="200" spans="1:19">
      <c r="A200" s="85" t="s">
        <v>252</v>
      </c>
      <c r="B200" t="s">
        <v>837</v>
      </c>
      <c r="D200" t="s">
        <v>427</v>
      </c>
      <c r="H200" s="138">
        <f t="shared" si="17"/>
        <v>3</v>
      </c>
      <c r="J200" s="69" t="s">
        <v>196</v>
      </c>
      <c r="K200" s="139" t="str">
        <f t="shared" si="15"/>
        <v>e227</v>
      </c>
      <c r="L200" s="190" t="str">
        <f t="shared" si="16"/>
        <v>Provision de gestion</v>
      </c>
      <c r="N200" s="8" t="s">
        <v>192</v>
      </c>
      <c r="O200" s="41" t="s">
        <v>427</v>
      </c>
    </row>
    <row r="201" spans="1:19">
      <c r="A201" s="85" t="s">
        <v>68</v>
      </c>
      <c r="B201" t="s">
        <v>838</v>
      </c>
      <c r="D201" t="s">
        <v>427</v>
      </c>
      <c r="H201" s="138">
        <f t="shared" si="17"/>
        <v>5</v>
      </c>
      <c r="J201" s="69" t="s">
        <v>197</v>
      </c>
      <c r="K201" s="139" t="str">
        <f t="shared" si="15"/>
        <v>e231</v>
      </c>
      <c r="L201" s="190" t="str">
        <f t="shared" si="16"/>
        <v>Provision pour frais d'acquisition reportés</v>
      </c>
      <c r="N201" s="8" t="s">
        <v>192</v>
      </c>
      <c r="O201" s="41" t="s">
        <v>427</v>
      </c>
    </row>
    <row r="202" spans="1:19">
      <c r="A202" s="85" t="s">
        <v>1839</v>
      </c>
      <c r="B202" t="s">
        <v>839</v>
      </c>
      <c r="D202" t="s">
        <v>427</v>
      </c>
      <c r="H202" s="138">
        <f t="shared" si="17"/>
        <v>3</v>
      </c>
      <c r="J202" s="69" t="s">
        <v>279</v>
      </c>
      <c r="K202" s="139" t="str">
        <f t="shared" si="15"/>
        <v>e236</v>
      </c>
      <c r="L202" s="190" t="str">
        <f t="shared" si="16"/>
        <v>Provision technique spéciale</v>
      </c>
      <c r="M202" s="140"/>
      <c r="N202" s="140" t="s">
        <v>192</v>
      </c>
      <c r="O202" s="144" t="s">
        <v>427</v>
      </c>
      <c r="P202" s="138"/>
      <c r="Q202" s="138"/>
      <c r="R202" s="138"/>
      <c r="S202" s="138"/>
    </row>
    <row r="203" spans="1:19">
      <c r="A203" s="85" t="s">
        <v>251</v>
      </c>
      <c r="B203" t="s">
        <v>840</v>
      </c>
      <c r="D203" t="s">
        <v>427</v>
      </c>
      <c r="H203" s="138">
        <f t="shared" si="17"/>
        <v>3</v>
      </c>
      <c r="J203" s="69" t="s">
        <v>280</v>
      </c>
      <c r="K203" s="139" t="str">
        <f t="shared" si="15"/>
        <v>e237</v>
      </c>
      <c r="L203" s="190" t="str">
        <f t="shared" si="16"/>
        <v>Provision technique spéciale complémentaire</v>
      </c>
      <c r="M203" s="140"/>
      <c r="N203" s="140" t="s">
        <v>192</v>
      </c>
      <c r="O203" s="144" t="s">
        <v>427</v>
      </c>
      <c r="P203" s="138"/>
      <c r="Q203" s="138"/>
      <c r="R203" s="138"/>
      <c r="S203" s="138"/>
    </row>
    <row r="204" spans="1:19">
      <c r="A204" s="85" t="s">
        <v>20</v>
      </c>
      <c r="B204" t="s">
        <v>841</v>
      </c>
      <c r="D204" t="s">
        <v>427</v>
      </c>
      <c r="H204" s="138">
        <f t="shared" si="17"/>
        <v>5</v>
      </c>
      <c r="J204" s="64" t="s">
        <v>68</v>
      </c>
      <c r="K204" s="139" t="str">
        <f t="shared" si="15"/>
        <v>e250</v>
      </c>
      <c r="L204" s="190" t="str">
        <f t="shared" si="16"/>
        <v>Provisions pour sinistres</v>
      </c>
      <c r="N204" s="8" t="s">
        <v>192</v>
      </c>
      <c r="O204" s="41" t="s">
        <v>427</v>
      </c>
    </row>
    <row r="205" spans="1:19">
      <c r="A205" s="85" t="s">
        <v>1151</v>
      </c>
      <c r="B205" t="s">
        <v>842</v>
      </c>
      <c r="D205" t="s">
        <v>427</v>
      </c>
      <c r="H205" s="138">
        <f t="shared" si="17"/>
        <v>5</v>
      </c>
      <c r="J205" s="105" t="s">
        <v>1839</v>
      </c>
      <c r="K205" s="139" t="str">
        <f t="shared" si="15"/>
        <v>e251</v>
      </c>
      <c r="L205" s="187" t="str">
        <f t="shared" si="16"/>
        <v>Provisions pour sinistres [hors prévisions de recours à encaisser]</v>
      </c>
      <c r="N205" s="8" t="s">
        <v>192</v>
      </c>
      <c r="O205" s="41" t="s">
        <v>427</v>
      </c>
    </row>
    <row r="206" spans="1:19">
      <c r="A206" s="85" t="s">
        <v>274</v>
      </c>
      <c r="B206" t="s">
        <v>843</v>
      </c>
      <c r="D206" t="s">
        <v>427</v>
      </c>
      <c r="H206" s="138">
        <f t="shared" si="17"/>
        <v>2</v>
      </c>
      <c r="J206" s="105" t="s">
        <v>329</v>
      </c>
      <c r="K206" s="139" t="str">
        <f t="shared" si="15"/>
        <v>e213</v>
      </c>
      <c r="L206" s="187" t="str">
        <f t="shared" si="16"/>
        <v>Prévisions de recours à encaisser</v>
      </c>
      <c r="N206" s="8" t="s">
        <v>191</v>
      </c>
      <c r="O206" s="41" t="s">
        <v>427</v>
      </c>
    </row>
    <row r="207" spans="1:19">
      <c r="A207" s="85" t="s">
        <v>1847</v>
      </c>
      <c r="B207" t="s">
        <v>844</v>
      </c>
      <c r="D207" t="s">
        <v>427</v>
      </c>
      <c r="H207" s="138">
        <f t="shared" si="17"/>
        <v>2</v>
      </c>
      <c r="J207" s="68" t="s">
        <v>1150</v>
      </c>
      <c r="K207" s="139" t="str">
        <f t="shared" si="15"/>
        <v>e248</v>
      </c>
      <c r="L207" s="130" t="str">
        <f t="shared" si="16"/>
        <v>Provisions pour participation aux excédents et ristournes</v>
      </c>
      <c r="N207" s="8" t="s">
        <v>192</v>
      </c>
      <c r="O207" s="41" t="s">
        <v>427</v>
      </c>
    </row>
    <row r="208" spans="1:19">
      <c r="A208" s="85" t="s">
        <v>296</v>
      </c>
      <c r="B208" t="s">
        <v>845</v>
      </c>
      <c r="D208" t="s">
        <v>427</v>
      </c>
      <c r="H208" s="138">
        <f t="shared" si="17"/>
        <v>2</v>
      </c>
      <c r="J208" s="64" t="s">
        <v>69</v>
      </c>
      <c r="K208" s="139" t="str">
        <f t="shared" si="15"/>
        <v>e242</v>
      </c>
      <c r="L208" s="190" t="str">
        <f t="shared" si="16"/>
        <v>Provisions pour égalisation</v>
      </c>
      <c r="N208" s="8" t="s">
        <v>192</v>
      </c>
      <c r="O208" s="41" t="s">
        <v>427</v>
      </c>
    </row>
    <row r="209" spans="1:15">
      <c r="A209" s="85" t="s">
        <v>275</v>
      </c>
      <c r="B209" t="s">
        <v>846</v>
      </c>
      <c r="D209" t="s">
        <v>427</v>
      </c>
      <c r="H209" s="138">
        <f t="shared" si="17"/>
        <v>2</v>
      </c>
      <c r="J209" s="64" t="s">
        <v>70</v>
      </c>
      <c r="K209" s="139" t="str">
        <f t="shared" ref="K209:K240" si="18">VLOOKUP(J209,A:B,2,FALSE)</f>
        <v>e93</v>
      </c>
      <c r="L209" s="190" t="str">
        <f t="shared" ref="L209:L240" si="19">J209</f>
        <v>Autres provisions techniques</v>
      </c>
      <c r="M209" s="8" t="s">
        <v>190</v>
      </c>
      <c r="N209" s="8" t="s">
        <v>192</v>
      </c>
      <c r="O209" s="41" t="s">
        <v>427</v>
      </c>
    </row>
    <row r="210" spans="1:15">
      <c r="A210" s="85" t="s">
        <v>87</v>
      </c>
      <c r="B210" t="s">
        <v>847</v>
      </c>
      <c r="D210" t="s">
        <v>427</v>
      </c>
      <c r="H210" s="138">
        <f t="shared" si="17"/>
        <v>4</v>
      </c>
      <c r="J210" s="69" t="s">
        <v>198</v>
      </c>
      <c r="K210" s="139" t="str">
        <f t="shared" si="18"/>
        <v>e230</v>
      </c>
      <c r="L210" s="190" t="str">
        <f t="shared" si="19"/>
        <v>Provision pour aléas financiers</v>
      </c>
      <c r="N210" s="8" t="s">
        <v>192</v>
      </c>
      <c r="O210" s="41" t="s">
        <v>427</v>
      </c>
    </row>
    <row r="211" spans="1:15">
      <c r="A211" s="85" t="s">
        <v>270</v>
      </c>
      <c r="B211" t="s">
        <v>848</v>
      </c>
      <c r="D211" t="s">
        <v>427</v>
      </c>
      <c r="H211" s="138">
        <f t="shared" si="17"/>
        <v>3</v>
      </c>
      <c r="J211" s="69" t="s">
        <v>199</v>
      </c>
      <c r="K211" s="139" t="str">
        <f t="shared" si="18"/>
        <v>e234</v>
      </c>
      <c r="L211" s="190" t="str">
        <f t="shared" si="19"/>
        <v>Provision pour risques en cours</v>
      </c>
      <c r="N211" s="8" t="s">
        <v>192</v>
      </c>
      <c r="O211" s="41" t="s">
        <v>427</v>
      </c>
    </row>
    <row r="212" spans="1:15">
      <c r="A212" s="85" t="s">
        <v>1177</v>
      </c>
      <c r="B212" t="s">
        <v>849</v>
      </c>
      <c r="D212" t="s">
        <v>427</v>
      </c>
      <c r="H212" s="138">
        <f t="shared" si="17"/>
        <v>2</v>
      </c>
      <c r="J212" s="106" t="s">
        <v>200</v>
      </c>
      <c r="K212" s="139" t="str">
        <f t="shared" si="18"/>
        <v>e233</v>
      </c>
      <c r="L212" s="130" t="str">
        <f t="shared" si="19"/>
        <v>Provision pour risques croissants</v>
      </c>
      <c r="N212" s="8" t="s">
        <v>192</v>
      </c>
      <c r="O212" s="41" t="s">
        <v>427</v>
      </c>
    </row>
    <row r="213" spans="1:15">
      <c r="A213" s="85" t="s">
        <v>542</v>
      </c>
      <c r="B213" t="s">
        <v>850</v>
      </c>
      <c r="D213" t="s">
        <v>427</v>
      </c>
      <c r="H213" s="138">
        <f t="shared" si="17"/>
        <v>4</v>
      </c>
      <c r="J213" s="69" t="s">
        <v>201</v>
      </c>
      <c r="K213" s="139" t="str">
        <f t="shared" si="18"/>
        <v>e229</v>
      </c>
      <c r="L213" s="190" t="str">
        <f t="shared" si="19"/>
        <v>Provision mathématique des rentes</v>
      </c>
      <c r="N213" s="8" t="s">
        <v>192</v>
      </c>
      <c r="O213" s="41" t="s">
        <v>427</v>
      </c>
    </row>
    <row r="214" spans="1:15">
      <c r="A214" s="85" t="s">
        <v>1391</v>
      </c>
      <c r="B214" t="s">
        <v>851</v>
      </c>
      <c r="D214" t="s">
        <v>427</v>
      </c>
      <c r="H214" s="138">
        <f t="shared" si="17"/>
        <v>1</v>
      </c>
      <c r="J214" s="69" t="s">
        <v>202</v>
      </c>
      <c r="K214" s="139" t="str">
        <f t="shared" si="18"/>
        <v>e225</v>
      </c>
      <c r="L214" s="190" t="str">
        <f t="shared" si="19"/>
        <v>Provision de diversification</v>
      </c>
      <c r="N214" s="8" t="s">
        <v>192</v>
      </c>
      <c r="O214" s="41" t="s">
        <v>427</v>
      </c>
    </row>
    <row r="215" spans="1:15">
      <c r="A215" s="85" t="s">
        <v>217</v>
      </c>
      <c r="B215" t="s">
        <v>852</v>
      </c>
      <c r="D215" t="s">
        <v>427</v>
      </c>
      <c r="H215" s="138">
        <f t="shared" si="17"/>
        <v>1</v>
      </c>
      <c r="J215" s="69" t="s">
        <v>1444</v>
      </c>
      <c r="K215" s="139" t="str">
        <f t="shared" si="18"/>
        <v>e226</v>
      </c>
      <c r="L215" s="190" t="str">
        <f t="shared" si="19"/>
        <v>Provision collective de diversification différée</v>
      </c>
      <c r="N215" s="8" t="s">
        <v>192</v>
      </c>
      <c r="O215" s="41" t="s">
        <v>427</v>
      </c>
    </row>
    <row r="216" spans="1:15">
      <c r="A216" s="85" t="s">
        <v>1393</v>
      </c>
      <c r="B216" t="s">
        <v>853</v>
      </c>
      <c r="D216" t="s">
        <v>427</v>
      </c>
      <c r="H216" s="138">
        <f t="shared" si="17"/>
        <v>1</v>
      </c>
      <c r="J216" s="69" t="s">
        <v>537</v>
      </c>
      <c r="K216" s="139" t="str">
        <f t="shared" si="18"/>
        <v>e232</v>
      </c>
      <c r="L216" s="190" t="str">
        <f t="shared" si="19"/>
        <v>Provision pour risque d'exigibilité</v>
      </c>
      <c r="N216" s="8" t="s">
        <v>192</v>
      </c>
      <c r="O216" s="41" t="s">
        <v>427</v>
      </c>
    </row>
    <row r="217" spans="1:15">
      <c r="A217" s="85" t="s">
        <v>1394</v>
      </c>
      <c r="B217" t="s">
        <v>854</v>
      </c>
      <c r="D217" t="s">
        <v>427</v>
      </c>
      <c r="H217" s="138">
        <f t="shared" si="17"/>
        <v>1</v>
      </c>
      <c r="J217" s="69" t="s">
        <v>1636</v>
      </c>
      <c r="K217" s="139" t="str">
        <f t="shared" si="18"/>
        <v>e323</v>
      </c>
      <c r="L217" s="190" t="str">
        <f t="shared" si="19"/>
        <v>Autres provisions techniques vie relatives aux contrats PERP</v>
      </c>
      <c r="N217" s="8" t="s">
        <v>192</v>
      </c>
      <c r="O217" s="41" t="s">
        <v>427</v>
      </c>
    </row>
    <row r="218" spans="1:15">
      <c r="A218" s="85" t="s">
        <v>218</v>
      </c>
      <c r="B218" t="s">
        <v>855</v>
      </c>
      <c r="D218" t="s">
        <v>427</v>
      </c>
      <c r="H218" s="138">
        <f t="shared" si="17"/>
        <v>1</v>
      </c>
      <c r="J218" s="69" t="s">
        <v>1637</v>
      </c>
      <c r="K218" s="139" t="str">
        <f t="shared" si="18"/>
        <v>e324</v>
      </c>
      <c r="L218" s="190" t="str">
        <f t="shared" si="19"/>
        <v>Engagements envers les institutions de prévoyance ou relatifs aux fonds de placement gérés par l’entreprise</v>
      </c>
      <c r="N218" s="8" t="s">
        <v>192</v>
      </c>
      <c r="O218" s="41" t="s">
        <v>427</v>
      </c>
    </row>
    <row r="219" spans="1:15">
      <c r="A219" s="85" t="s">
        <v>1390</v>
      </c>
      <c r="B219" t="s">
        <v>856</v>
      </c>
      <c r="D219" t="s">
        <v>427</v>
      </c>
      <c r="H219" s="138">
        <f t="shared" si="17"/>
        <v>1</v>
      </c>
      <c r="J219" s="69" t="s">
        <v>1638</v>
      </c>
      <c r="K219" s="139" t="str">
        <f t="shared" si="18"/>
        <v>e325</v>
      </c>
      <c r="L219" s="190" t="str">
        <f t="shared" si="19"/>
        <v>Dotations à la provision pour risque d’exigibilité restant à constater</v>
      </c>
      <c r="N219" s="8" t="s">
        <v>192</v>
      </c>
      <c r="O219" s="41" t="s">
        <v>427</v>
      </c>
    </row>
    <row r="220" spans="1:15">
      <c r="A220" s="85" t="s">
        <v>1392</v>
      </c>
      <c r="B220" t="s">
        <v>857</v>
      </c>
      <c r="D220" t="s">
        <v>427</v>
      </c>
      <c r="H220" s="138">
        <f t="shared" si="17"/>
        <v>1</v>
      </c>
      <c r="J220" s="67" t="s">
        <v>1151</v>
      </c>
      <c r="K220" s="139" t="str">
        <f t="shared" si="18"/>
        <v>e254</v>
      </c>
      <c r="L220" s="190" t="str">
        <f t="shared" si="19"/>
        <v>Provisions techniques des opérations en unités de compte</v>
      </c>
      <c r="M220" s="8" t="s">
        <v>190</v>
      </c>
      <c r="N220" s="8" t="s">
        <v>192</v>
      </c>
      <c r="O220" s="41" t="s">
        <v>427</v>
      </c>
    </row>
    <row r="221" spans="1:15">
      <c r="A221" s="85" t="s">
        <v>1389</v>
      </c>
      <c r="B221" t="s">
        <v>858</v>
      </c>
      <c r="D221" t="s">
        <v>427</v>
      </c>
      <c r="H221" s="138">
        <f t="shared" si="17"/>
        <v>1</v>
      </c>
      <c r="J221" s="66" t="s">
        <v>90</v>
      </c>
      <c r="K221" s="139" t="str">
        <f t="shared" si="18"/>
        <v>e154</v>
      </c>
      <c r="L221" s="190" t="str">
        <f t="shared" si="19"/>
        <v>Engagements techniques sur opérations données en substitution</v>
      </c>
      <c r="N221" s="8" t="s">
        <v>192</v>
      </c>
      <c r="O221" s="41" t="s">
        <v>427</v>
      </c>
    </row>
    <row r="222" spans="1:15">
      <c r="A222" s="85" t="s">
        <v>1249</v>
      </c>
      <c r="B222" t="s">
        <v>859</v>
      </c>
      <c r="D222" t="s">
        <v>427</v>
      </c>
      <c r="H222" s="138">
        <f t="shared" si="17"/>
        <v>1</v>
      </c>
      <c r="J222" s="66" t="s">
        <v>72</v>
      </c>
      <c r="K222" s="139" t="str">
        <f t="shared" si="18"/>
        <v>e238</v>
      </c>
      <c r="L222" s="190" t="str">
        <f t="shared" si="19"/>
        <v>Provisions (passifs non techniques)</v>
      </c>
      <c r="M222" s="8" t="s">
        <v>190</v>
      </c>
      <c r="N222" s="8" t="s">
        <v>192</v>
      </c>
      <c r="O222" s="41" t="s">
        <v>427</v>
      </c>
    </row>
    <row r="223" spans="1:15">
      <c r="A223" s="85" t="s">
        <v>219</v>
      </c>
      <c r="B223" t="s">
        <v>860</v>
      </c>
      <c r="D223" t="s">
        <v>427</v>
      </c>
      <c r="H223" s="138">
        <f t="shared" si="17"/>
        <v>1</v>
      </c>
      <c r="J223" s="67" t="s">
        <v>251</v>
      </c>
      <c r="K223" s="139" t="str">
        <f t="shared" si="18"/>
        <v>e252</v>
      </c>
      <c r="L223" s="190" t="str">
        <f t="shared" si="19"/>
        <v>Provisions réglementées</v>
      </c>
      <c r="N223" s="8" t="s">
        <v>192</v>
      </c>
      <c r="O223" s="41" t="s">
        <v>427</v>
      </c>
    </row>
    <row r="224" spans="1:15">
      <c r="A224" s="85" t="s">
        <v>88</v>
      </c>
      <c r="B224" t="s">
        <v>861</v>
      </c>
      <c r="D224" t="s">
        <v>427</v>
      </c>
      <c r="H224" s="138">
        <f t="shared" si="17"/>
        <v>3</v>
      </c>
      <c r="J224" s="67" t="s">
        <v>252</v>
      </c>
      <c r="K224" s="139" t="str">
        <f t="shared" si="18"/>
        <v>e249</v>
      </c>
      <c r="L224" s="190" t="str">
        <f t="shared" si="19"/>
        <v>Provisions pour risques et charges</v>
      </c>
      <c r="M224" s="8" t="s">
        <v>190</v>
      </c>
      <c r="N224" s="8" t="s">
        <v>192</v>
      </c>
      <c r="O224" s="41" t="s">
        <v>427</v>
      </c>
    </row>
    <row r="225" spans="1:15">
      <c r="A225" s="85" t="s">
        <v>220</v>
      </c>
      <c r="B225" t="s">
        <v>862</v>
      </c>
      <c r="D225" t="s">
        <v>427</v>
      </c>
      <c r="H225" s="138">
        <f t="shared" si="17"/>
        <v>1</v>
      </c>
      <c r="J225" s="64" t="s">
        <v>253</v>
      </c>
      <c r="K225" s="139" t="str">
        <f t="shared" si="18"/>
        <v>e153</v>
      </c>
      <c r="L225" s="190" t="str">
        <f t="shared" si="19"/>
        <v>Engagements de retraite et avantages similaires</v>
      </c>
      <c r="N225" s="8" t="s">
        <v>192</v>
      </c>
      <c r="O225" s="41" t="s">
        <v>427</v>
      </c>
    </row>
    <row r="226" spans="1:15">
      <c r="A226" s="85" t="s">
        <v>21</v>
      </c>
      <c r="B226" t="s">
        <v>863</v>
      </c>
      <c r="D226" t="s">
        <v>427</v>
      </c>
      <c r="H226" s="138">
        <f t="shared" si="17"/>
        <v>1</v>
      </c>
      <c r="J226" s="64" t="s">
        <v>254</v>
      </c>
      <c r="K226" s="139" t="str">
        <f t="shared" si="18"/>
        <v>e243</v>
      </c>
      <c r="L226" s="190" t="str">
        <f t="shared" si="19"/>
        <v>Provisions pour impôts et taxes</v>
      </c>
      <c r="N226" s="8" t="s">
        <v>192</v>
      </c>
      <c r="O226" s="41" t="s">
        <v>427</v>
      </c>
    </row>
    <row r="227" spans="1:15">
      <c r="A227" s="85" t="s">
        <v>1143</v>
      </c>
      <c r="B227" t="s">
        <v>864</v>
      </c>
      <c r="D227" t="s">
        <v>427</v>
      </c>
      <c r="H227" s="138">
        <f t="shared" si="17"/>
        <v>1</v>
      </c>
      <c r="J227" s="64" t="s">
        <v>255</v>
      </c>
      <c r="K227" s="139" t="str">
        <f t="shared" si="18"/>
        <v>e244</v>
      </c>
      <c r="L227" s="190" t="str">
        <f t="shared" si="19"/>
        <v>Provisions pour litiges</v>
      </c>
      <c r="M227" s="8" t="s">
        <v>190</v>
      </c>
      <c r="N227" s="8" t="s">
        <v>192</v>
      </c>
      <c r="O227" s="41" t="s">
        <v>427</v>
      </c>
    </row>
    <row r="228" spans="1:15">
      <c r="A228" s="85" t="s">
        <v>22</v>
      </c>
      <c r="B228" t="s">
        <v>865</v>
      </c>
      <c r="D228" t="s">
        <v>427</v>
      </c>
      <c r="H228" s="138">
        <f t="shared" si="17"/>
        <v>1</v>
      </c>
      <c r="J228" s="69" t="s">
        <v>256</v>
      </c>
      <c r="K228" s="139" t="str">
        <f t="shared" si="18"/>
        <v>e247</v>
      </c>
      <c r="L228" s="190" t="str">
        <f t="shared" si="19"/>
        <v>Provisions pour litiges salariés</v>
      </c>
      <c r="N228" s="8" t="s">
        <v>192</v>
      </c>
      <c r="O228" s="41" t="s">
        <v>427</v>
      </c>
    </row>
    <row r="229" spans="1:15">
      <c r="A229" s="85" t="s">
        <v>103</v>
      </c>
      <c r="B229" t="s">
        <v>866</v>
      </c>
      <c r="D229" t="s">
        <v>427</v>
      </c>
      <c r="H229" s="138">
        <f t="shared" si="17"/>
        <v>2</v>
      </c>
      <c r="J229" s="69" t="s">
        <v>257</v>
      </c>
      <c r="K229" s="139" t="str">
        <f t="shared" si="18"/>
        <v>e245</v>
      </c>
      <c r="L229" s="190" t="str">
        <f t="shared" si="19"/>
        <v>Provisions pour litiges assurés</v>
      </c>
      <c r="N229" s="8" t="s">
        <v>192</v>
      </c>
      <c r="O229" s="41" t="s">
        <v>427</v>
      </c>
    </row>
    <row r="230" spans="1:15">
      <c r="A230" s="85" t="s">
        <v>298</v>
      </c>
      <c r="B230" t="s">
        <v>867</v>
      </c>
      <c r="D230" t="s">
        <v>427</v>
      </c>
      <c r="H230" s="138">
        <f t="shared" si="17"/>
        <v>2</v>
      </c>
      <c r="J230" s="69" t="s">
        <v>258</v>
      </c>
      <c r="K230" s="139" t="str">
        <f t="shared" si="18"/>
        <v>e246</v>
      </c>
      <c r="L230" s="190" t="str">
        <f t="shared" si="19"/>
        <v>Provisions pour litiges avec des intermédiaires</v>
      </c>
      <c r="N230" s="8" t="s">
        <v>192</v>
      </c>
      <c r="O230" s="41" t="s">
        <v>427</v>
      </c>
    </row>
    <row r="231" spans="1:15">
      <c r="A231" s="85" t="s">
        <v>1689</v>
      </c>
      <c r="B231" t="s">
        <v>868</v>
      </c>
      <c r="D231" t="s">
        <v>427</v>
      </c>
      <c r="H231" s="138">
        <f t="shared" si="17"/>
        <v>1</v>
      </c>
      <c r="J231" s="69" t="s">
        <v>259</v>
      </c>
      <c r="K231" s="139" t="str">
        <f t="shared" si="18"/>
        <v>e240</v>
      </c>
      <c r="L231" s="190" t="str">
        <f t="shared" si="19"/>
        <v>Provisions pour autres litiges</v>
      </c>
      <c r="N231" s="8" t="s">
        <v>192</v>
      </c>
      <c r="O231" s="41" t="s">
        <v>427</v>
      </c>
    </row>
    <row r="232" spans="1:15">
      <c r="A232" s="85" t="s">
        <v>271</v>
      </c>
      <c r="B232" t="s">
        <v>869</v>
      </c>
      <c r="D232" t="s">
        <v>427</v>
      </c>
      <c r="H232" s="138">
        <f t="shared" si="17"/>
        <v>2</v>
      </c>
      <c r="J232" s="64" t="s">
        <v>260</v>
      </c>
      <c r="K232" s="139" t="str">
        <f t="shared" si="18"/>
        <v>e235</v>
      </c>
      <c r="L232" s="190" t="str">
        <f t="shared" si="19"/>
        <v>Provision sur produits dérivés</v>
      </c>
      <c r="N232" s="8" t="s">
        <v>192</v>
      </c>
      <c r="O232" s="41" t="s">
        <v>427</v>
      </c>
    </row>
    <row r="233" spans="1:15">
      <c r="A233" s="85" t="s">
        <v>295</v>
      </c>
      <c r="B233" t="s">
        <v>870</v>
      </c>
      <c r="D233" t="s">
        <v>427</v>
      </c>
      <c r="H233" s="138">
        <f t="shared" si="17"/>
        <v>2</v>
      </c>
      <c r="J233" s="64" t="s">
        <v>261</v>
      </c>
      <c r="K233" s="139" t="str">
        <f t="shared" si="18"/>
        <v>e92</v>
      </c>
      <c r="L233" s="190" t="str">
        <f t="shared" si="19"/>
        <v>Autres provisions pour risques</v>
      </c>
      <c r="N233" s="8" t="s">
        <v>192</v>
      </c>
      <c r="O233" s="41" t="s">
        <v>427</v>
      </c>
    </row>
    <row r="234" spans="1:15">
      <c r="A234" s="85" t="s">
        <v>616</v>
      </c>
      <c r="B234" t="s">
        <v>871</v>
      </c>
      <c r="D234" t="s">
        <v>427</v>
      </c>
      <c r="H234" s="138">
        <f t="shared" si="17"/>
        <v>1</v>
      </c>
      <c r="J234" s="64" t="s">
        <v>262</v>
      </c>
      <c r="K234" s="139" t="str">
        <f t="shared" si="18"/>
        <v>e91</v>
      </c>
      <c r="L234" s="190" t="str">
        <f t="shared" si="19"/>
        <v>Autres provisions pour charges</v>
      </c>
      <c r="N234" s="8" t="s">
        <v>192</v>
      </c>
      <c r="O234" s="41" t="s">
        <v>427</v>
      </c>
    </row>
    <row r="235" spans="1:15">
      <c r="A235" s="85" t="s">
        <v>615</v>
      </c>
      <c r="B235" t="s">
        <v>872</v>
      </c>
      <c r="D235" t="s">
        <v>427</v>
      </c>
      <c r="H235" s="138">
        <f t="shared" si="17"/>
        <v>1</v>
      </c>
      <c r="J235" s="66" t="s">
        <v>91</v>
      </c>
      <c r="K235" s="139" t="str">
        <f t="shared" si="18"/>
        <v>e141</v>
      </c>
      <c r="L235" s="190" t="str">
        <f t="shared" si="19"/>
        <v>Dettes pour dépôts en espèces reçus des réassureurs</v>
      </c>
      <c r="N235" s="8" t="s">
        <v>192</v>
      </c>
      <c r="O235" s="41" t="s">
        <v>427</v>
      </c>
    </row>
    <row r="236" spans="1:15">
      <c r="A236" s="85" t="s">
        <v>620</v>
      </c>
      <c r="B236" t="s">
        <v>873</v>
      </c>
      <c r="D236" t="s">
        <v>427</v>
      </c>
      <c r="H236" s="138">
        <f t="shared" si="17"/>
        <v>1</v>
      </c>
      <c r="J236" s="66" t="s">
        <v>92</v>
      </c>
      <c r="K236" s="139" t="str">
        <f t="shared" si="18"/>
        <v>e137</v>
      </c>
      <c r="L236" s="190" t="str">
        <f t="shared" si="19"/>
        <v>Dettes</v>
      </c>
      <c r="M236" s="8" t="s">
        <v>190</v>
      </c>
      <c r="N236" s="8" t="s">
        <v>192</v>
      </c>
      <c r="O236" s="41" t="s">
        <v>427</v>
      </c>
    </row>
    <row r="237" spans="1:15">
      <c r="A237" s="85" t="s">
        <v>277</v>
      </c>
      <c r="B237" t="s">
        <v>874</v>
      </c>
      <c r="D237" t="s">
        <v>427</v>
      </c>
      <c r="H237" s="138">
        <f t="shared" si="17"/>
        <v>1</v>
      </c>
      <c r="J237" s="22" t="s">
        <v>1618</v>
      </c>
      <c r="K237" s="139" t="str">
        <f t="shared" si="18"/>
        <v>e316</v>
      </c>
      <c r="L237" s="171" t="str">
        <f t="shared" si="19"/>
        <v>Dettes nées d’opérations directes et d’opérations de réassurance</v>
      </c>
      <c r="M237" s="8" t="s">
        <v>190</v>
      </c>
      <c r="N237" s="8" t="s">
        <v>192</v>
      </c>
      <c r="O237" s="41" t="s">
        <v>427</v>
      </c>
    </row>
    <row r="238" spans="1:15">
      <c r="A238" s="85" t="s">
        <v>617</v>
      </c>
      <c r="B238" t="s">
        <v>1358</v>
      </c>
      <c r="D238" t="s">
        <v>427</v>
      </c>
      <c r="H238" s="138">
        <f t="shared" si="17"/>
        <v>1</v>
      </c>
      <c r="J238" s="64" t="s">
        <v>232</v>
      </c>
      <c r="K238" s="139" t="str">
        <f t="shared" si="18"/>
        <v>e140</v>
      </c>
      <c r="L238" s="190" t="str">
        <f t="shared" si="19"/>
        <v>Dettes nées d’opérations directes et de prise en substitution</v>
      </c>
      <c r="N238" s="8" t="s">
        <v>192</v>
      </c>
      <c r="O238" s="41" t="s">
        <v>427</v>
      </c>
    </row>
    <row r="239" spans="1:15">
      <c r="A239" s="85" t="s">
        <v>1167</v>
      </c>
      <c r="B239" t="s">
        <v>875</v>
      </c>
      <c r="D239" t="s">
        <v>427</v>
      </c>
      <c r="H239" s="138">
        <f t="shared" si="17"/>
        <v>1</v>
      </c>
      <c r="J239" s="64" t="s">
        <v>233</v>
      </c>
      <c r="K239" s="139" t="str">
        <f t="shared" si="18"/>
        <v>e139</v>
      </c>
      <c r="L239" s="190" t="str">
        <f t="shared" si="19"/>
        <v>Dettes nées d’opérations de réassurance et de cession en substitution</v>
      </c>
      <c r="N239" s="8" t="s">
        <v>192</v>
      </c>
      <c r="O239" s="41" t="s">
        <v>427</v>
      </c>
    </row>
    <row r="240" spans="1:15">
      <c r="A240" s="85" t="s">
        <v>621</v>
      </c>
      <c r="B240" t="s">
        <v>876</v>
      </c>
      <c r="D240" t="s">
        <v>427</v>
      </c>
      <c r="H240" s="138">
        <f t="shared" si="17"/>
        <v>1</v>
      </c>
      <c r="J240" s="67" t="s">
        <v>1628</v>
      </c>
      <c r="K240" s="139" t="str">
        <f t="shared" si="18"/>
        <v>e317</v>
      </c>
      <c r="L240" s="190" t="str">
        <f t="shared" si="19"/>
        <v>Autres dettes financières</v>
      </c>
      <c r="M240" s="8" t="s">
        <v>190</v>
      </c>
      <c r="N240" s="8" t="s">
        <v>192</v>
      </c>
      <c r="O240" s="41" t="s">
        <v>427</v>
      </c>
    </row>
    <row r="241" spans="1:15">
      <c r="A241" s="85" t="s">
        <v>221</v>
      </c>
      <c r="B241" t="s">
        <v>877</v>
      </c>
      <c r="D241" t="s">
        <v>427</v>
      </c>
      <c r="H241" s="138">
        <f t="shared" si="17"/>
        <v>4</v>
      </c>
      <c r="J241" s="64" t="s">
        <v>93</v>
      </c>
      <c r="K241" s="139" t="str">
        <f t="shared" ref="K241:K260" si="20">VLOOKUP(J241,A:B,2,FALSE)</f>
        <v>e151</v>
      </c>
      <c r="L241" s="190" t="str">
        <f t="shared" ref="L241:L260" si="21">J241</f>
        <v>Emprunts Obligataires</v>
      </c>
      <c r="N241" s="8" t="s">
        <v>192</v>
      </c>
      <c r="O241" s="41" t="s">
        <v>427</v>
      </c>
    </row>
    <row r="242" spans="1:15">
      <c r="A242" s="85" t="s">
        <v>278</v>
      </c>
      <c r="B242" t="s">
        <v>878</v>
      </c>
      <c r="D242" t="s">
        <v>427</v>
      </c>
      <c r="H242" s="138">
        <f t="shared" si="17"/>
        <v>2</v>
      </c>
      <c r="J242" s="64" t="s">
        <v>94</v>
      </c>
      <c r="K242" s="139" t="str">
        <f t="shared" si="20"/>
        <v>e138</v>
      </c>
      <c r="L242" s="190" t="str">
        <f t="shared" si="21"/>
        <v>Dettes envers des établissements de crédit</v>
      </c>
      <c r="N242" s="8" t="s">
        <v>192</v>
      </c>
      <c r="O242" s="41" t="s">
        <v>427</v>
      </c>
    </row>
    <row r="243" spans="1:15">
      <c r="A243" s="85" t="s">
        <v>41</v>
      </c>
      <c r="B243" t="s">
        <v>879</v>
      </c>
      <c r="D243" t="s">
        <v>427</v>
      </c>
      <c r="H243" s="138">
        <f t="shared" si="17"/>
        <v>2</v>
      </c>
      <c r="J243" s="64" t="s">
        <v>95</v>
      </c>
      <c r="K243" s="139" t="str">
        <f t="shared" si="20"/>
        <v>e298</v>
      </c>
      <c r="L243" s="190" t="str">
        <f t="shared" si="21"/>
        <v>Titres de créance négociables émis</v>
      </c>
      <c r="N243" s="8" t="s">
        <v>192</v>
      </c>
      <c r="O243" s="41" t="s">
        <v>427</v>
      </c>
    </row>
    <row r="244" spans="1:15">
      <c r="A244" s="85" t="s">
        <v>525</v>
      </c>
      <c r="B244" t="s">
        <v>880</v>
      </c>
      <c r="D244" t="s">
        <v>427</v>
      </c>
      <c r="H244" s="138">
        <f t="shared" si="17"/>
        <v>2</v>
      </c>
      <c r="J244" s="64" t="s">
        <v>96</v>
      </c>
      <c r="K244" s="139" t="str">
        <f t="shared" si="20"/>
        <v>e76</v>
      </c>
      <c r="L244" s="190" t="str">
        <f t="shared" si="21"/>
        <v>Autres emprunts, dépôts et cautionnements reçus</v>
      </c>
      <c r="N244" s="8" t="s">
        <v>192</v>
      </c>
      <c r="O244" s="41" t="s">
        <v>427</v>
      </c>
    </row>
    <row r="245" spans="1:15">
      <c r="A245" s="85" t="s">
        <v>1144</v>
      </c>
      <c r="B245" t="s">
        <v>881</v>
      </c>
      <c r="D245" t="s">
        <v>427</v>
      </c>
      <c r="H245" s="138">
        <f t="shared" si="17"/>
        <v>2</v>
      </c>
      <c r="J245" s="67" t="s">
        <v>1629</v>
      </c>
      <c r="K245" s="139" t="str">
        <f t="shared" si="20"/>
        <v>e318</v>
      </c>
      <c r="L245" s="190" t="str">
        <f t="shared" si="21"/>
        <v>Autres dettes non financières</v>
      </c>
      <c r="M245" s="8" t="s">
        <v>190</v>
      </c>
      <c r="N245" s="8" t="s">
        <v>192</v>
      </c>
      <c r="O245" s="41" t="s">
        <v>427</v>
      </c>
    </row>
    <row r="246" spans="1:15">
      <c r="A246" s="85" t="s">
        <v>28</v>
      </c>
      <c r="B246" t="s">
        <v>882</v>
      </c>
      <c r="D246" t="s">
        <v>427</v>
      </c>
      <c r="H246" s="138">
        <f t="shared" si="17"/>
        <v>2</v>
      </c>
      <c r="J246" s="64" t="s">
        <v>71</v>
      </c>
      <c r="K246" s="139" t="str">
        <f t="shared" si="20"/>
        <v>e201</v>
      </c>
      <c r="L246" s="190" t="str">
        <f t="shared" si="21"/>
        <v>Personnel</v>
      </c>
      <c r="N246" s="8" t="s">
        <v>192</v>
      </c>
      <c r="O246" s="41" t="s">
        <v>427</v>
      </c>
    </row>
    <row r="247" spans="1:15">
      <c r="A247" s="85" t="s">
        <v>1241</v>
      </c>
      <c r="B247" t="s">
        <v>883</v>
      </c>
      <c r="D247" t="s">
        <v>427</v>
      </c>
      <c r="H247" s="138">
        <f t="shared" si="17"/>
        <v>2</v>
      </c>
      <c r="J247" s="64" t="s">
        <v>538</v>
      </c>
      <c r="K247" s="139" t="str">
        <f t="shared" si="20"/>
        <v>e156</v>
      </c>
      <c r="L247" s="190" t="str">
        <f t="shared" si="21"/>
        <v>État, organismes sociaux, collectivités publiques</v>
      </c>
      <c r="N247" s="8" t="s">
        <v>192</v>
      </c>
      <c r="O247" s="41" t="s">
        <v>427</v>
      </c>
    </row>
    <row r="248" spans="1:15">
      <c r="A248" s="85" t="s">
        <v>95</v>
      </c>
      <c r="B248" t="s">
        <v>884</v>
      </c>
      <c r="D248" t="s">
        <v>427</v>
      </c>
      <c r="H248" s="138">
        <f t="shared" si="17"/>
        <v>3</v>
      </c>
      <c r="J248" s="64" t="s">
        <v>97</v>
      </c>
      <c r="K248" s="139" t="str">
        <f t="shared" si="20"/>
        <v>e132</v>
      </c>
      <c r="L248" s="190" t="str">
        <f t="shared" si="21"/>
        <v>Créditeurs divers</v>
      </c>
      <c r="N248" s="8" t="s">
        <v>192</v>
      </c>
      <c r="O248" s="41" t="s">
        <v>427</v>
      </c>
    </row>
    <row r="249" spans="1:15">
      <c r="A249" s="85" t="s">
        <v>1935</v>
      </c>
      <c r="B249" t="s">
        <v>885</v>
      </c>
      <c r="D249" t="s">
        <v>427</v>
      </c>
      <c r="H249" s="138">
        <f t="shared" si="17"/>
        <v>1</v>
      </c>
      <c r="J249" s="47" t="s">
        <v>1614</v>
      </c>
      <c r="K249" s="139" t="str">
        <f t="shared" si="20"/>
        <v>e314</v>
      </c>
      <c r="L249" s="171" t="str">
        <f t="shared" si="21"/>
        <v>Comptes de régularisation et différences de conversion</v>
      </c>
      <c r="M249" s="8" t="s">
        <v>190</v>
      </c>
      <c r="N249" s="8" t="s">
        <v>192</v>
      </c>
      <c r="O249" s="41" t="s">
        <v>427</v>
      </c>
    </row>
    <row r="250" spans="1:15">
      <c r="A250" s="85" t="s">
        <v>1587</v>
      </c>
      <c r="B250" t="s">
        <v>886</v>
      </c>
      <c r="D250" t="s">
        <v>427</v>
      </c>
      <c r="H250" s="138">
        <f t="shared" si="17"/>
        <v>2</v>
      </c>
      <c r="J250" s="67" t="s">
        <v>1147</v>
      </c>
      <c r="K250" s="139" t="str">
        <f t="shared" si="20"/>
        <v>e122</v>
      </c>
      <c r="L250" s="190" t="str">
        <f t="shared" si="21"/>
        <v>Comptes de régularisation</v>
      </c>
      <c r="M250" s="8" t="s">
        <v>190</v>
      </c>
      <c r="N250" s="8" t="s">
        <v>192</v>
      </c>
      <c r="O250" s="41" t="s">
        <v>427</v>
      </c>
    </row>
    <row r="251" spans="1:15">
      <c r="A251" s="85" t="s">
        <v>55</v>
      </c>
      <c r="B251" t="s">
        <v>887</v>
      </c>
      <c r="D251" t="s">
        <v>427</v>
      </c>
      <c r="H251" s="138">
        <f t="shared" si="17"/>
        <v>2</v>
      </c>
      <c r="J251" s="60" t="s">
        <v>268</v>
      </c>
      <c r="K251" s="139" t="str">
        <f t="shared" si="20"/>
        <v>e219</v>
      </c>
      <c r="L251" s="188" t="str">
        <f t="shared" si="21"/>
        <v>Produits à répartir sur plusieurs exercices</v>
      </c>
      <c r="N251" s="8" t="s">
        <v>192</v>
      </c>
      <c r="O251" s="41" t="s">
        <v>427</v>
      </c>
    </row>
    <row r="252" spans="1:15">
      <c r="A252" s="85" t="s">
        <v>357</v>
      </c>
      <c r="B252" t="s">
        <v>888</v>
      </c>
      <c r="D252" t="s">
        <v>427</v>
      </c>
      <c r="H252" s="138">
        <f t="shared" si="17"/>
        <v>2</v>
      </c>
      <c r="J252" s="60" t="s">
        <v>269</v>
      </c>
      <c r="K252" s="139" t="str">
        <f t="shared" si="20"/>
        <v>e59</v>
      </c>
      <c r="L252" s="188" t="str">
        <f t="shared" si="21"/>
        <v>Amortissement des différences sur les prix de remboursement</v>
      </c>
      <c r="N252" s="8" t="s">
        <v>192</v>
      </c>
      <c r="O252" s="41" t="s">
        <v>427</v>
      </c>
    </row>
    <row r="253" spans="1:15">
      <c r="A253" s="85" t="s">
        <v>356</v>
      </c>
      <c r="B253" t="s">
        <v>1359</v>
      </c>
      <c r="D253" t="s">
        <v>427</v>
      </c>
      <c r="H253" s="138">
        <f t="shared" si="17"/>
        <v>2</v>
      </c>
      <c r="J253" s="60" t="s">
        <v>270</v>
      </c>
      <c r="K253" s="139" t="str">
        <f t="shared" si="20"/>
        <v>e260</v>
      </c>
      <c r="L253" s="188" t="str">
        <f t="shared" si="21"/>
        <v>Report de commissions reçues des réassureurs</v>
      </c>
      <c r="N253" s="8" t="s">
        <v>192</v>
      </c>
      <c r="O253" s="41" t="s">
        <v>427</v>
      </c>
    </row>
    <row r="254" spans="1:15">
      <c r="A254" s="85" t="s">
        <v>524</v>
      </c>
      <c r="B254" t="s">
        <v>889</v>
      </c>
      <c r="D254" t="s">
        <v>427</v>
      </c>
      <c r="H254" s="138">
        <f t="shared" si="17"/>
        <v>2</v>
      </c>
      <c r="J254" s="60" t="s">
        <v>265</v>
      </c>
      <c r="K254" s="139" t="str">
        <f t="shared" si="20"/>
        <v>e125</v>
      </c>
      <c r="L254" s="188" t="str">
        <f t="shared" si="21"/>
        <v>Comptes de régularisation liés aux instruments financiers à terme</v>
      </c>
      <c r="M254" s="8" t="s">
        <v>190</v>
      </c>
      <c r="N254" s="8" t="s">
        <v>192</v>
      </c>
      <c r="O254" s="41" t="s">
        <v>427</v>
      </c>
    </row>
    <row r="255" spans="1:15">
      <c r="A255" s="85" t="s">
        <v>506</v>
      </c>
      <c r="B255" t="s">
        <v>890</v>
      </c>
      <c r="D255" t="s">
        <v>427</v>
      </c>
      <c r="H255" s="138">
        <f t="shared" si="17"/>
        <v>2</v>
      </c>
      <c r="J255" s="61" t="s">
        <v>519</v>
      </c>
      <c r="K255" s="139" t="str">
        <f t="shared" si="20"/>
        <v>e124</v>
      </c>
      <c r="L255" s="188" t="str">
        <f t="shared" si="21"/>
        <v>Comptes de régularisation liés à des stratégies d'investissement ou de désinvestissement</v>
      </c>
      <c r="N255" s="8" t="s">
        <v>192</v>
      </c>
      <c r="O255" s="41" t="s">
        <v>427</v>
      </c>
    </row>
    <row r="256" spans="1:15">
      <c r="A256" s="85" t="s">
        <v>358</v>
      </c>
      <c r="B256" t="s">
        <v>891</v>
      </c>
      <c r="D256" t="s">
        <v>427</v>
      </c>
      <c r="H256" s="138">
        <f t="shared" si="17"/>
        <v>2</v>
      </c>
      <c r="J256" s="61" t="s">
        <v>520</v>
      </c>
      <c r="K256" s="139" t="str">
        <f t="shared" si="20"/>
        <v>e123</v>
      </c>
      <c r="L256" s="188" t="str">
        <f t="shared" si="21"/>
        <v>Comptes de régularisation liés à des stratégies de rendement</v>
      </c>
      <c r="N256" s="8" t="s">
        <v>192</v>
      </c>
      <c r="O256" s="41" t="s">
        <v>427</v>
      </c>
    </row>
    <row r="257" spans="1:18">
      <c r="A257" s="85" t="s">
        <v>1157</v>
      </c>
      <c r="B257" t="s">
        <v>892</v>
      </c>
      <c r="D257" t="s">
        <v>427</v>
      </c>
      <c r="H257" s="138">
        <f t="shared" si="17"/>
        <v>2</v>
      </c>
      <c r="J257" s="61" t="s">
        <v>266</v>
      </c>
      <c r="K257" s="139" t="str">
        <f t="shared" si="20"/>
        <v>e126</v>
      </c>
      <c r="L257" s="188" t="str">
        <f t="shared" si="21"/>
        <v>Comptes de régularisation sur autres opérations</v>
      </c>
      <c r="N257" s="8" t="s">
        <v>192</v>
      </c>
      <c r="O257" s="41" t="s">
        <v>427</v>
      </c>
    </row>
    <row r="258" spans="1:18">
      <c r="A258" s="85" t="s">
        <v>1843</v>
      </c>
      <c r="B258" t="s">
        <v>893</v>
      </c>
      <c r="D258" t="s">
        <v>427</v>
      </c>
      <c r="H258" s="138">
        <f t="shared" ref="H258:H321" si="22">COUNTIF(J:J,A258)</f>
        <v>2</v>
      </c>
      <c r="J258" s="60" t="s">
        <v>536</v>
      </c>
      <c r="K258" s="139" t="str">
        <f t="shared" si="20"/>
        <v>e157</v>
      </c>
      <c r="L258" s="188" t="str">
        <f t="shared" si="21"/>
        <v>Évaluations techniques de la réassurance</v>
      </c>
      <c r="N258" s="8" t="s">
        <v>192</v>
      </c>
      <c r="O258" s="41" t="s">
        <v>427</v>
      </c>
    </row>
    <row r="259" spans="1:18">
      <c r="A259" s="85" t="s">
        <v>359</v>
      </c>
      <c r="B259" t="s">
        <v>894</v>
      </c>
      <c r="D259" t="s">
        <v>427</v>
      </c>
      <c r="H259" s="138">
        <f t="shared" si="22"/>
        <v>2</v>
      </c>
      <c r="J259" s="60" t="s">
        <v>267</v>
      </c>
      <c r="K259" s="139" t="str">
        <f t="shared" si="20"/>
        <v>e74</v>
      </c>
      <c r="L259" s="188" t="str">
        <f t="shared" si="21"/>
        <v>Autres éléments de comptes de régularisation</v>
      </c>
      <c r="N259" s="8" t="s">
        <v>192</v>
      </c>
      <c r="O259" s="41" t="s">
        <v>427</v>
      </c>
    </row>
    <row r="260" spans="1:18">
      <c r="A260" t="s">
        <v>1614</v>
      </c>
      <c r="B260" t="s">
        <v>1615</v>
      </c>
      <c r="D260" t="s">
        <v>427</v>
      </c>
      <c r="H260" s="138">
        <f t="shared" si="22"/>
        <v>5</v>
      </c>
      <c r="J260" s="67" t="s">
        <v>98</v>
      </c>
      <c r="K260" s="139" t="str">
        <f t="shared" si="20"/>
        <v>e142</v>
      </c>
      <c r="L260" s="190" t="str">
        <f t="shared" si="21"/>
        <v>Différence de conversion</v>
      </c>
      <c r="N260" s="8" t="s">
        <v>192</v>
      </c>
      <c r="O260" s="41" t="s">
        <v>427</v>
      </c>
    </row>
    <row r="261" spans="1:18">
      <c r="A261" t="s">
        <v>1617</v>
      </c>
      <c r="B261" t="s">
        <v>1616</v>
      </c>
      <c r="D261" t="s">
        <v>427</v>
      </c>
      <c r="H261" s="138">
        <f t="shared" si="22"/>
        <v>1</v>
      </c>
      <c r="J261" s="208" t="s">
        <v>2751</v>
      </c>
      <c r="K261" s="218"/>
      <c r="L261" s="19"/>
      <c r="M261" s="110"/>
      <c r="N261" s="110"/>
      <c r="O261" s="111" t="s">
        <v>427</v>
      </c>
      <c r="P261" s="141"/>
      <c r="Q261" s="141" t="s">
        <v>24</v>
      </c>
      <c r="R261" s="138" t="s">
        <v>1869</v>
      </c>
    </row>
    <row r="262" spans="1:18">
      <c r="A262" t="s">
        <v>1618</v>
      </c>
      <c r="B262" t="s">
        <v>1619</v>
      </c>
      <c r="D262" t="s">
        <v>427</v>
      </c>
      <c r="H262" s="138">
        <f t="shared" si="22"/>
        <v>3</v>
      </c>
      <c r="J262" s="10" t="s">
        <v>244</v>
      </c>
      <c r="K262" s="139" t="str">
        <f t="shared" ref="K262:K301" si="23">VLOOKUP(J262,A:B,2,FALSE)</f>
        <v>x0</v>
      </c>
      <c r="L262" s="19" t="str">
        <f t="shared" ref="L262:L326" si="24">J262</f>
        <v>Total/NA</v>
      </c>
      <c r="M262" s="140" t="s">
        <v>190</v>
      </c>
      <c r="N262" s="140"/>
      <c r="O262" s="138" t="s">
        <v>243</v>
      </c>
      <c r="P262" s="138"/>
      <c r="Q262" s="138"/>
      <c r="R262" s="5"/>
    </row>
    <row r="263" spans="1:18">
      <c r="A263" t="s">
        <v>1628</v>
      </c>
      <c r="B263" t="s">
        <v>1630</v>
      </c>
      <c r="D263" t="s">
        <v>427</v>
      </c>
      <c r="H263" s="138">
        <f t="shared" si="22"/>
        <v>2</v>
      </c>
      <c r="J263" s="62" t="s">
        <v>1848</v>
      </c>
      <c r="K263" s="139" t="str">
        <f t="shared" si="23"/>
        <v>e164</v>
      </c>
      <c r="L263" s="189" t="str">
        <f t="shared" si="24"/>
        <v>Fonds mutualistes et réserves/capitaux propres</v>
      </c>
      <c r="M263" s="140" t="s">
        <v>190</v>
      </c>
      <c r="N263" s="140" t="s">
        <v>192</v>
      </c>
      <c r="O263" s="144" t="s">
        <v>427</v>
      </c>
      <c r="P263" s="138"/>
      <c r="Q263" s="138"/>
      <c r="R263" s="138"/>
    </row>
    <row r="264" spans="1:18">
      <c r="A264" t="s">
        <v>1629</v>
      </c>
      <c r="B264" t="s">
        <v>1631</v>
      </c>
      <c r="D264" t="s">
        <v>427</v>
      </c>
      <c r="H264" s="138">
        <f t="shared" si="22"/>
        <v>2</v>
      </c>
      <c r="J264" s="63" t="s">
        <v>521</v>
      </c>
      <c r="K264" s="139" t="str">
        <f t="shared" si="23"/>
        <v>e165</v>
      </c>
      <c r="L264" s="189" t="str">
        <f t="shared" si="24"/>
        <v>Fonds propres</v>
      </c>
      <c r="M264" s="140" t="s">
        <v>190</v>
      </c>
      <c r="N264" s="140" t="s">
        <v>192</v>
      </c>
      <c r="O264" s="144" t="s">
        <v>427</v>
      </c>
      <c r="P264" s="138"/>
      <c r="Q264" s="138"/>
      <c r="R264" s="138"/>
    </row>
    <row r="265" spans="1:18">
      <c r="A265" s="92" t="s">
        <v>1633</v>
      </c>
      <c r="B265" t="s">
        <v>1639</v>
      </c>
      <c r="D265" t="s">
        <v>427</v>
      </c>
      <c r="H265" s="138">
        <f t="shared" si="22"/>
        <v>3</v>
      </c>
      <c r="J265" s="64" t="s">
        <v>1849</v>
      </c>
      <c r="K265" s="139" t="str">
        <f t="shared" si="23"/>
        <v>e158</v>
      </c>
      <c r="L265" s="190" t="str">
        <f t="shared" si="24"/>
        <v>Fonds d’établissement et de développement/capital</v>
      </c>
      <c r="M265" s="140"/>
      <c r="N265" s="140" t="s">
        <v>192</v>
      </c>
      <c r="O265" s="144" t="s">
        <v>427</v>
      </c>
      <c r="P265" s="138"/>
      <c r="Q265" s="138"/>
      <c r="R265" s="138"/>
    </row>
    <row r="266" spans="1:18">
      <c r="A266" s="92" t="s">
        <v>1632</v>
      </c>
      <c r="B266" t="s">
        <v>1640</v>
      </c>
      <c r="D266" t="s">
        <v>427</v>
      </c>
      <c r="H266" s="138">
        <f t="shared" si="22"/>
        <v>3</v>
      </c>
      <c r="J266" s="64" t="s">
        <v>85</v>
      </c>
      <c r="K266" s="139" t="str">
        <f t="shared" si="23"/>
        <v>e217</v>
      </c>
      <c r="L266" s="190" t="str">
        <f t="shared" si="24"/>
        <v>Primes liées au capital social</v>
      </c>
      <c r="M266" s="140"/>
      <c r="N266" s="140" t="s">
        <v>192</v>
      </c>
      <c r="O266" s="144" t="s">
        <v>427</v>
      </c>
      <c r="P266" s="138"/>
      <c r="Q266" s="138"/>
      <c r="R266" s="138"/>
    </row>
    <row r="267" spans="1:18">
      <c r="A267" s="103" t="s">
        <v>1634</v>
      </c>
      <c r="B267" t="s">
        <v>1641</v>
      </c>
      <c r="D267" t="s">
        <v>427</v>
      </c>
      <c r="H267" s="138">
        <f t="shared" si="22"/>
        <v>3</v>
      </c>
      <c r="J267" s="64" t="s">
        <v>539</v>
      </c>
      <c r="K267" s="139" t="str">
        <f t="shared" si="23"/>
        <v>e146</v>
      </c>
      <c r="L267" s="190" t="str">
        <f t="shared" si="24"/>
        <v>Écarts de réévaluation</v>
      </c>
      <c r="M267" s="140"/>
      <c r="N267" s="140" t="s">
        <v>192</v>
      </c>
      <c r="O267" s="144" t="s">
        <v>427</v>
      </c>
      <c r="P267" s="138"/>
      <c r="Q267" s="138"/>
      <c r="R267" s="138"/>
    </row>
    <row r="268" spans="1:18">
      <c r="A268" s="103" t="s">
        <v>1635</v>
      </c>
      <c r="B268" t="s">
        <v>1642</v>
      </c>
      <c r="D268" t="s">
        <v>427</v>
      </c>
      <c r="H268" s="138">
        <f t="shared" si="22"/>
        <v>3</v>
      </c>
      <c r="J268" s="64" t="s">
        <v>542</v>
      </c>
      <c r="K268" s="139" t="str">
        <f t="shared" si="23"/>
        <v>e262</v>
      </c>
      <c r="L268" s="190" t="str">
        <f t="shared" si="24"/>
        <v>Réserves</v>
      </c>
      <c r="M268" s="140"/>
      <c r="N268" s="140" t="s">
        <v>192</v>
      </c>
      <c r="O268" s="144" t="s">
        <v>427</v>
      </c>
      <c r="P268" s="138"/>
      <c r="Q268" s="138"/>
      <c r="R268" s="138"/>
    </row>
    <row r="269" spans="1:18">
      <c r="A269" s="103" t="s">
        <v>1636</v>
      </c>
      <c r="B269" t="s">
        <v>1643</v>
      </c>
      <c r="D269" t="s">
        <v>427</v>
      </c>
      <c r="H269" s="138">
        <f t="shared" si="22"/>
        <v>3</v>
      </c>
      <c r="J269" s="64" t="s">
        <v>87</v>
      </c>
      <c r="K269" s="139" t="str">
        <f t="shared" si="23"/>
        <v>e259</v>
      </c>
      <c r="L269" s="190" t="str">
        <f t="shared" si="24"/>
        <v>Report à nouveau</v>
      </c>
      <c r="M269" s="140"/>
      <c r="N269" s="140" t="s">
        <v>192</v>
      </c>
      <c r="O269" s="144" t="s">
        <v>427</v>
      </c>
      <c r="P269" s="138"/>
      <c r="Q269" s="138"/>
      <c r="R269" s="138"/>
    </row>
    <row r="270" spans="1:18">
      <c r="A270" s="103" t="s">
        <v>1637</v>
      </c>
      <c r="B270" t="s">
        <v>1644</v>
      </c>
      <c r="D270" t="s">
        <v>427</v>
      </c>
      <c r="H270" s="138">
        <f t="shared" si="22"/>
        <v>3</v>
      </c>
      <c r="J270" s="64" t="s">
        <v>88</v>
      </c>
      <c r="K270" s="139" t="str">
        <f t="shared" si="23"/>
        <v>e273</v>
      </c>
      <c r="L270" s="190" t="str">
        <f t="shared" si="24"/>
        <v>Résultat de l’exercice</v>
      </c>
      <c r="M270" s="140"/>
      <c r="N270" s="140" t="s">
        <v>192</v>
      </c>
      <c r="O270" s="144" t="s">
        <v>427</v>
      </c>
      <c r="P270" s="138"/>
      <c r="Q270" s="138"/>
      <c r="R270" s="138"/>
    </row>
    <row r="271" spans="1:18">
      <c r="A271" s="103" t="s">
        <v>1638</v>
      </c>
      <c r="B271" t="s">
        <v>1645</v>
      </c>
      <c r="D271" t="s">
        <v>427</v>
      </c>
      <c r="H271" s="138">
        <f t="shared" si="22"/>
        <v>3</v>
      </c>
      <c r="J271" s="63" t="s">
        <v>522</v>
      </c>
      <c r="K271" s="139" t="str">
        <f t="shared" si="23"/>
        <v>e77</v>
      </c>
      <c r="L271" s="189" t="str">
        <f t="shared" si="24"/>
        <v>Autres fonds mutualistes</v>
      </c>
      <c r="M271" s="140" t="s">
        <v>190</v>
      </c>
      <c r="N271" s="140" t="s">
        <v>192</v>
      </c>
      <c r="O271" s="144" t="s">
        <v>427</v>
      </c>
      <c r="P271" s="138"/>
      <c r="Q271" s="138"/>
      <c r="R271" s="138"/>
    </row>
    <row r="272" spans="1:18">
      <c r="A272" t="s">
        <v>1646</v>
      </c>
      <c r="B272" t="s">
        <v>1647</v>
      </c>
      <c r="D272" t="s">
        <v>427</v>
      </c>
      <c r="H272" s="138">
        <f t="shared" si="22"/>
        <v>2</v>
      </c>
      <c r="J272" s="65" t="s">
        <v>89</v>
      </c>
      <c r="K272" s="139" t="str">
        <f t="shared" si="23"/>
        <v>e160</v>
      </c>
      <c r="L272" s="189" t="str">
        <f t="shared" si="24"/>
        <v>Fonds de dotation avec droit de reprise</v>
      </c>
      <c r="M272" s="140"/>
      <c r="N272" s="140" t="s">
        <v>192</v>
      </c>
      <c r="O272" s="144" t="s">
        <v>427</v>
      </c>
      <c r="P272" s="138"/>
      <c r="Q272" s="138"/>
      <c r="R272" s="138"/>
    </row>
    <row r="273" spans="1:18">
      <c r="A273" t="s">
        <v>1648</v>
      </c>
      <c r="B273" t="s">
        <v>1649</v>
      </c>
      <c r="D273" t="s">
        <v>427</v>
      </c>
      <c r="H273" s="138">
        <f t="shared" si="22"/>
        <v>3</v>
      </c>
      <c r="J273" s="64" t="s">
        <v>221</v>
      </c>
      <c r="K273" s="139" t="str">
        <f t="shared" si="23"/>
        <v>e290</v>
      </c>
      <c r="L273" s="190" t="str">
        <f t="shared" si="24"/>
        <v>Subventions d'équipement et autres subventions d'investissement</v>
      </c>
      <c r="M273" s="140"/>
      <c r="N273" s="140" t="s">
        <v>192</v>
      </c>
      <c r="O273" s="144" t="s">
        <v>427</v>
      </c>
      <c r="P273" s="138"/>
      <c r="Q273" s="138"/>
      <c r="R273" s="138"/>
    </row>
    <row r="274" spans="1:18">
      <c r="A274" t="s">
        <v>1688</v>
      </c>
      <c r="B274" t="s">
        <v>1687</v>
      </c>
      <c r="D274" t="s">
        <v>427</v>
      </c>
      <c r="H274" s="138">
        <f t="shared" si="22"/>
        <v>2</v>
      </c>
      <c r="J274" s="67" t="s">
        <v>1648</v>
      </c>
      <c r="K274" s="139" t="str">
        <f t="shared" si="23"/>
        <v>e327</v>
      </c>
      <c r="L274" s="190" t="str">
        <f t="shared" si="24"/>
        <v>Compte de liaison entre actif général et cantons</v>
      </c>
      <c r="M274" s="140"/>
      <c r="N274" s="140" t="s">
        <v>192</v>
      </c>
      <c r="O274" s="144" t="s">
        <v>427</v>
      </c>
      <c r="P274" s="138"/>
      <c r="Q274" s="138"/>
      <c r="R274" s="138"/>
    </row>
    <row r="275" spans="1:18">
      <c r="A275" s="109" t="s">
        <v>1695</v>
      </c>
      <c r="B275" t="s">
        <v>1714</v>
      </c>
      <c r="D275" t="s">
        <v>427</v>
      </c>
      <c r="H275" s="138">
        <f t="shared" si="22"/>
        <v>1</v>
      </c>
      <c r="J275" s="66" t="s">
        <v>16</v>
      </c>
      <c r="K275" s="139" t="str">
        <f t="shared" si="23"/>
        <v>e200</v>
      </c>
      <c r="L275" s="190" t="str">
        <f t="shared" si="24"/>
        <v>Passifs subordonnés</v>
      </c>
      <c r="M275" s="140" t="s">
        <v>190</v>
      </c>
      <c r="N275" s="140" t="s">
        <v>192</v>
      </c>
      <c r="O275" s="144" t="s">
        <v>427</v>
      </c>
      <c r="P275" s="138"/>
      <c r="Q275" s="138"/>
      <c r="R275" s="138"/>
    </row>
    <row r="276" spans="1:18">
      <c r="A276" s="109" t="s">
        <v>1696</v>
      </c>
      <c r="B276" t="s">
        <v>1715</v>
      </c>
      <c r="D276" t="s">
        <v>427</v>
      </c>
      <c r="H276" s="138">
        <f t="shared" si="22"/>
        <v>1</v>
      </c>
      <c r="J276" s="47" t="s">
        <v>1646</v>
      </c>
      <c r="K276" s="139" t="str">
        <f t="shared" si="23"/>
        <v>e326</v>
      </c>
      <c r="L276" s="171" t="str">
        <f t="shared" si="24"/>
        <v>Provisions techniques brutes et des opérations en unités de compte</v>
      </c>
      <c r="M276" s="140" t="s">
        <v>190</v>
      </c>
      <c r="N276" s="140" t="s">
        <v>192</v>
      </c>
      <c r="O276" s="144" t="s">
        <v>427</v>
      </c>
      <c r="P276" s="138"/>
      <c r="Q276" s="138"/>
      <c r="R276" s="138"/>
    </row>
    <row r="277" spans="1:18">
      <c r="A277" s="109" t="s">
        <v>1697</v>
      </c>
      <c r="B277" t="s">
        <v>1716</v>
      </c>
      <c r="D277" t="s">
        <v>427</v>
      </c>
      <c r="H277" s="138">
        <f t="shared" si="22"/>
        <v>1</v>
      </c>
      <c r="J277" s="67" t="s">
        <v>20</v>
      </c>
      <c r="K277" s="139" t="str">
        <f t="shared" si="23"/>
        <v>e253</v>
      </c>
      <c r="L277" s="190" t="str">
        <f t="shared" si="24"/>
        <v>Provisions techniques brutes</v>
      </c>
      <c r="M277" s="140"/>
      <c r="N277" s="140" t="s">
        <v>192</v>
      </c>
      <c r="O277" s="144" t="s">
        <v>427</v>
      </c>
      <c r="P277" s="138"/>
      <c r="Q277" s="138"/>
      <c r="R277" s="138"/>
    </row>
    <row r="278" spans="1:18">
      <c r="A278" s="109" t="s">
        <v>1698</v>
      </c>
      <c r="B278" t="s">
        <v>1717</v>
      </c>
      <c r="D278" t="s">
        <v>427</v>
      </c>
      <c r="H278" s="138">
        <f t="shared" si="22"/>
        <v>1</v>
      </c>
      <c r="J278" s="64" t="s">
        <v>1835</v>
      </c>
      <c r="K278" s="139" t="str">
        <f t="shared" si="23"/>
        <v>e241</v>
      </c>
      <c r="L278" s="190" t="str">
        <f t="shared" si="24"/>
        <v>Provisions pour cotisations/primes non acquises</v>
      </c>
      <c r="M278" s="140"/>
      <c r="N278" s="140" t="s">
        <v>192</v>
      </c>
      <c r="O278" s="144" t="s">
        <v>427</v>
      </c>
      <c r="P278" s="138"/>
      <c r="Q278" s="138"/>
      <c r="R278" s="138"/>
    </row>
    <row r="279" spans="1:18">
      <c r="A279" s="109" t="s">
        <v>1699</v>
      </c>
      <c r="B279" t="s">
        <v>1718</v>
      </c>
      <c r="D279" t="s">
        <v>427</v>
      </c>
      <c r="H279" s="138">
        <f t="shared" si="22"/>
        <v>2</v>
      </c>
      <c r="J279" s="64" t="s">
        <v>67</v>
      </c>
      <c r="K279" s="139" t="str">
        <f t="shared" si="23"/>
        <v>e239</v>
      </c>
      <c r="L279" s="190" t="str">
        <f t="shared" si="24"/>
        <v>Provisions d’assurance vie</v>
      </c>
      <c r="M279" s="140" t="s">
        <v>190</v>
      </c>
      <c r="N279" s="140" t="s">
        <v>192</v>
      </c>
      <c r="O279" s="144" t="s">
        <v>427</v>
      </c>
      <c r="P279" s="138"/>
      <c r="Q279" s="138"/>
      <c r="R279" s="138"/>
    </row>
    <row r="280" spans="1:18">
      <c r="A280" s="109" t="s">
        <v>1700</v>
      </c>
      <c r="B280" t="s">
        <v>1719</v>
      </c>
      <c r="D280" t="s">
        <v>427</v>
      </c>
      <c r="H280" s="138">
        <f t="shared" si="22"/>
        <v>1</v>
      </c>
      <c r="J280" s="69" t="s">
        <v>195</v>
      </c>
      <c r="K280" s="139" t="str">
        <f t="shared" si="23"/>
        <v>e228</v>
      </c>
      <c r="L280" s="190" t="str">
        <f t="shared" si="24"/>
        <v>Provision mathématique</v>
      </c>
      <c r="M280" s="140" t="s">
        <v>190</v>
      </c>
      <c r="N280" s="140" t="s">
        <v>192</v>
      </c>
      <c r="O280" s="144" t="s">
        <v>427</v>
      </c>
      <c r="P280" s="138"/>
      <c r="Q280" s="138"/>
      <c r="R280" s="138"/>
    </row>
    <row r="281" spans="1:18">
      <c r="A281" s="109" t="s">
        <v>1709</v>
      </c>
      <c r="B281" t="s">
        <v>1720</v>
      </c>
      <c r="D281" t="s">
        <v>427</v>
      </c>
      <c r="H281" s="138">
        <f t="shared" si="22"/>
        <v>1</v>
      </c>
      <c r="J281" s="71" t="s">
        <v>1633</v>
      </c>
      <c r="K281" s="139" t="str">
        <f t="shared" si="23"/>
        <v>e319</v>
      </c>
      <c r="L281" s="171" t="str">
        <f t="shared" si="24"/>
        <v>Provision mathématique décès</v>
      </c>
      <c r="M281" s="140"/>
      <c r="N281" s="140" t="s">
        <v>192</v>
      </c>
      <c r="O281" s="144" t="s">
        <v>427</v>
      </c>
      <c r="P281" s="138"/>
      <c r="Q281" s="138"/>
      <c r="R281" s="138"/>
    </row>
    <row r="282" spans="1:18">
      <c r="A282" s="109" t="s">
        <v>1702</v>
      </c>
      <c r="B282" t="s">
        <v>1721</v>
      </c>
      <c r="D282" t="s">
        <v>427</v>
      </c>
      <c r="H282" s="138">
        <f t="shared" si="22"/>
        <v>1</v>
      </c>
      <c r="J282" s="71" t="s">
        <v>1632</v>
      </c>
      <c r="K282" s="139" t="str">
        <f t="shared" si="23"/>
        <v>e320</v>
      </c>
      <c r="L282" s="171" t="str">
        <f t="shared" si="24"/>
        <v>Provision mathématique rentes en cours de constitution</v>
      </c>
      <c r="M282" s="140"/>
      <c r="N282" s="140" t="s">
        <v>192</v>
      </c>
      <c r="O282" s="144" t="s">
        <v>427</v>
      </c>
      <c r="P282" s="138"/>
      <c r="Q282" s="138"/>
      <c r="R282" s="138"/>
    </row>
    <row r="283" spans="1:18">
      <c r="A283" s="109" t="s">
        <v>1703</v>
      </c>
      <c r="B283" t="s">
        <v>1722</v>
      </c>
      <c r="D283" t="s">
        <v>427</v>
      </c>
      <c r="H283" s="138">
        <f t="shared" si="22"/>
        <v>1</v>
      </c>
      <c r="J283" s="104" t="s">
        <v>1634</v>
      </c>
      <c r="K283" s="139" t="str">
        <f t="shared" si="23"/>
        <v>e321</v>
      </c>
      <c r="L283" s="190" t="str">
        <f t="shared" si="24"/>
        <v>Provision mathématique rentes en service</v>
      </c>
      <c r="M283" s="140"/>
      <c r="N283" s="140" t="s">
        <v>192</v>
      </c>
      <c r="O283" s="144" t="s">
        <v>427</v>
      </c>
      <c r="P283" s="138"/>
      <c r="Q283" s="138"/>
      <c r="R283" s="138"/>
    </row>
    <row r="284" spans="1:18">
      <c r="A284" s="109" t="s">
        <v>1704</v>
      </c>
      <c r="B284" t="s">
        <v>1723</v>
      </c>
      <c r="D284" t="s">
        <v>427</v>
      </c>
      <c r="H284" s="138">
        <f t="shared" si="22"/>
        <v>1</v>
      </c>
      <c r="J284" s="104" t="s">
        <v>1635</v>
      </c>
      <c r="K284" s="139" t="str">
        <f t="shared" si="23"/>
        <v>e322</v>
      </c>
      <c r="L284" s="190" t="str">
        <f t="shared" si="24"/>
        <v>Autres provisions mathématiques</v>
      </c>
      <c r="M284" s="140"/>
      <c r="N284" s="140" t="s">
        <v>192</v>
      </c>
      <c r="O284" s="144" t="s">
        <v>427</v>
      </c>
      <c r="P284" s="138"/>
      <c r="Q284" s="138"/>
      <c r="R284" s="138"/>
    </row>
    <row r="285" spans="1:18">
      <c r="A285" s="109" t="s">
        <v>1705</v>
      </c>
      <c r="B285" t="s">
        <v>1724</v>
      </c>
      <c r="D285" t="s">
        <v>427</v>
      </c>
      <c r="H285" s="138">
        <f t="shared" si="22"/>
        <v>1</v>
      </c>
      <c r="J285" s="69" t="s">
        <v>196</v>
      </c>
      <c r="K285" s="139" t="str">
        <f t="shared" si="23"/>
        <v>e227</v>
      </c>
      <c r="L285" s="190" t="str">
        <f t="shared" si="24"/>
        <v>Provision de gestion</v>
      </c>
      <c r="M285" s="140"/>
      <c r="N285" s="140" t="s">
        <v>192</v>
      </c>
      <c r="O285" s="144" t="s">
        <v>427</v>
      </c>
      <c r="P285" s="138"/>
      <c r="Q285" s="138"/>
      <c r="R285" s="138"/>
    </row>
    <row r="286" spans="1:18">
      <c r="A286" s="109" t="s">
        <v>1706</v>
      </c>
      <c r="B286" t="s">
        <v>1725</v>
      </c>
      <c r="D286" t="s">
        <v>427</v>
      </c>
      <c r="H286" s="138">
        <f t="shared" si="22"/>
        <v>1</v>
      </c>
      <c r="J286" s="69" t="s">
        <v>197</v>
      </c>
      <c r="K286" s="139" t="str">
        <f t="shared" si="23"/>
        <v>e231</v>
      </c>
      <c r="L286" s="190" t="str">
        <f t="shared" si="24"/>
        <v>Provision pour frais d'acquisition reportés</v>
      </c>
      <c r="M286" s="140"/>
      <c r="N286" s="140" t="s">
        <v>192</v>
      </c>
      <c r="O286" s="144" t="s">
        <v>427</v>
      </c>
      <c r="P286" s="138"/>
      <c r="Q286" s="138"/>
      <c r="R286" s="138"/>
    </row>
    <row r="287" spans="1:18">
      <c r="A287" s="109" t="s">
        <v>1707</v>
      </c>
      <c r="B287" t="s">
        <v>1726</v>
      </c>
      <c r="D287" t="s">
        <v>427</v>
      </c>
      <c r="H287" s="138">
        <f t="shared" si="22"/>
        <v>1</v>
      </c>
      <c r="J287" s="69" t="s">
        <v>279</v>
      </c>
      <c r="K287" s="139" t="str">
        <f t="shared" si="23"/>
        <v>e236</v>
      </c>
      <c r="L287" s="190" t="str">
        <f t="shared" si="24"/>
        <v>Provision technique spéciale</v>
      </c>
      <c r="M287" s="140"/>
      <c r="N287" s="140" t="s">
        <v>192</v>
      </c>
      <c r="O287" s="144" t="s">
        <v>427</v>
      </c>
      <c r="P287" s="138"/>
      <c r="Q287" s="138"/>
      <c r="R287" s="138"/>
    </row>
    <row r="288" spans="1:18">
      <c r="A288" s="109" t="s">
        <v>1708</v>
      </c>
      <c r="B288" t="s">
        <v>1727</v>
      </c>
      <c r="D288" t="s">
        <v>427</v>
      </c>
      <c r="H288" s="138">
        <f t="shared" si="22"/>
        <v>1</v>
      </c>
      <c r="J288" s="69" t="s">
        <v>280</v>
      </c>
      <c r="K288" s="139" t="str">
        <f t="shared" si="23"/>
        <v>e237</v>
      </c>
      <c r="L288" s="190" t="str">
        <f t="shared" si="24"/>
        <v>Provision technique spéciale complémentaire</v>
      </c>
      <c r="M288" s="140"/>
      <c r="N288" s="140" t="s">
        <v>192</v>
      </c>
      <c r="O288" s="144" t="s">
        <v>427</v>
      </c>
      <c r="P288" s="138"/>
      <c r="Q288" s="138"/>
      <c r="R288" s="138"/>
    </row>
    <row r="289" spans="1:18">
      <c r="A289" s="109" t="s">
        <v>1710</v>
      </c>
      <c r="B289" t="s">
        <v>1728</v>
      </c>
      <c r="D289" t="s">
        <v>427</v>
      </c>
      <c r="H289" s="138">
        <f t="shared" si="22"/>
        <v>1</v>
      </c>
      <c r="J289" s="64" t="s">
        <v>68</v>
      </c>
      <c r="K289" s="139" t="str">
        <f t="shared" si="23"/>
        <v>e250</v>
      </c>
      <c r="L289" s="190" t="str">
        <f t="shared" si="24"/>
        <v>Provisions pour sinistres</v>
      </c>
      <c r="M289" s="140"/>
      <c r="N289" s="140" t="s">
        <v>192</v>
      </c>
      <c r="O289" s="144" t="s">
        <v>427</v>
      </c>
      <c r="P289" s="138"/>
      <c r="Q289" s="138"/>
      <c r="R289" s="138"/>
    </row>
    <row r="290" spans="1:18">
      <c r="A290" s="109" t="s">
        <v>1711</v>
      </c>
      <c r="B290" t="s">
        <v>1729</v>
      </c>
      <c r="D290" t="s">
        <v>427</v>
      </c>
      <c r="H290" s="138">
        <f t="shared" si="22"/>
        <v>1</v>
      </c>
      <c r="J290" s="105" t="s">
        <v>1839</v>
      </c>
      <c r="K290" s="139" t="str">
        <f t="shared" si="23"/>
        <v>e251</v>
      </c>
      <c r="L290" s="187" t="str">
        <f t="shared" si="24"/>
        <v>Provisions pour sinistres [hors prévisions de recours à encaisser]</v>
      </c>
      <c r="M290" s="140"/>
      <c r="N290" s="140" t="s">
        <v>192</v>
      </c>
      <c r="O290" s="144" t="s">
        <v>427</v>
      </c>
      <c r="P290" s="138"/>
      <c r="Q290" s="138"/>
      <c r="R290" s="138"/>
    </row>
    <row r="291" spans="1:18">
      <c r="A291" s="109" t="s">
        <v>1908</v>
      </c>
      <c r="B291" t="s">
        <v>1730</v>
      </c>
      <c r="D291" t="s">
        <v>427</v>
      </c>
      <c r="H291" s="138">
        <f t="shared" si="22"/>
        <v>1</v>
      </c>
      <c r="J291" s="105" t="s">
        <v>329</v>
      </c>
      <c r="K291" s="139" t="str">
        <f t="shared" si="23"/>
        <v>e213</v>
      </c>
      <c r="L291" s="187" t="str">
        <f t="shared" si="24"/>
        <v>Prévisions de recours à encaisser</v>
      </c>
      <c r="M291" s="140"/>
      <c r="N291" s="140" t="s">
        <v>191</v>
      </c>
      <c r="O291" s="144" t="s">
        <v>427</v>
      </c>
      <c r="P291" s="138"/>
      <c r="Q291" s="138"/>
      <c r="R291" s="138"/>
    </row>
    <row r="292" spans="1:18">
      <c r="A292" s="109" t="s">
        <v>1915</v>
      </c>
      <c r="B292" t="s">
        <v>1731</v>
      </c>
      <c r="D292" t="s">
        <v>427</v>
      </c>
      <c r="H292" s="138">
        <f t="shared" si="22"/>
        <v>1</v>
      </c>
      <c r="J292" s="68" t="s">
        <v>1150</v>
      </c>
      <c r="K292" s="139" t="str">
        <f t="shared" si="23"/>
        <v>e248</v>
      </c>
      <c r="L292" s="130" t="str">
        <f t="shared" si="24"/>
        <v>Provisions pour participation aux excédents et ristournes</v>
      </c>
      <c r="M292" s="140"/>
      <c r="N292" s="140" t="s">
        <v>192</v>
      </c>
      <c r="O292" s="144" t="s">
        <v>427</v>
      </c>
      <c r="P292" s="138"/>
      <c r="Q292" s="138"/>
      <c r="R292" s="138"/>
    </row>
    <row r="293" spans="1:18">
      <c r="A293" s="109" t="s">
        <v>1712</v>
      </c>
      <c r="B293" t="s">
        <v>1732</v>
      </c>
      <c r="D293" t="s">
        <v>427</v>
      </c>
      <c r="H293" s="138">
        <f t="shared" si="22"/>
        <v>1</v>
      </c>
      <c r="J293" s="64" t="s">
        <v>69</v>
      </c>
      <c r="K293" s="139" t="str">
        <f t="shared" si="23"/>
        <v>e242</v>
      </c>
      <c r="L293" s="190" t="str">
        <f t="shared" si="24"/>
        <v>Provisions pour égalisation</v>
      </c>
      <c r="M293" s="140"/>
      <c r="N293" s="140" t="s">
        <v>192</v>
      </c>
      <c r="O293" s="144" t="s">
        <v>427</v>
      </c>
      <c r="P293" s="138"/>
      <c r="Q293" s="138"/>
      <c r="R293" s="138"/>
    </row>
    <row r="294" spans="1:18">
      <c r="A294" s="109" t="s">
        <v>1713</v>
      </c>
      <c r="B294" t="s">
        <v>1733</v>
      </c>
      <c r="D294" t="s">
        <v>427</v>
      </c>
      <c r="H294" s="138">
        <f t="shared" si="22"/>
        <v>1</v>
      </c>
      <c r="J294" s="64" t="s">
        <v>70</v>
      </c>
      <c r="K294" s="139" t="str">
        <f t="shared" si="23"/>
        <v>e93</v>
      </c>
      <c r="L294" s="190" t="str">
        <f t="shared" si="24"/>
        <v>Autres provisions techniques</v>
      </c>
      <c r="M294" s="140" t="s">
        <v>190</v>
      </c>
      <c r="N294" s="140" t="s">
        <v>192</v>
      </c>
      <c r="O294" s="144" t="s">
        <v>427</v>
      </c>
      <c r="P294" s="138"/>
      <c r="Q294" s="138"/>
      <c r="R294" s="138"/>
    </row>
    <row r="295" spans="1:18">
      <c r="A295" s="109" t="s">
        <v>1735</v>
      </c>
      <c r="B295" t="s">
        <v>1734</v>
      </c>
      <c r="D295" t="s">
        <v>427</v>
      </c>
      <c r="H295" s="138">
        <f t="shared" si="22"/>
        <v>1</v>
      </c>
      <c r="J295" s="69" t="s">
        <v>198</v>
      </c>
      <c r="K295" s="139" t="str">
        <f t="shared" si="23"/>
        <v>e230</v>
      </c>
      <c r="L295" s="190" t="str">
        <f t="shared" si="24"/>
        <v>Provision pour aléas financiers</v>
      </c>
      <c r="M295" s="140"/>
      <c r="N295" s="140" t="s">
        <v>192</v>
      </c>
      <c r="O295" s="144" t="s">
        <v>427</v>
      </c>
      <c r="P295" s="138"/>
      <c r="Q295" s="138"/>
      <c r="R295" s="138"/>
    </row>
    <row r="296" spans="1:18">
      <c r="A296" s="109" t="s">
        <v>1931</v>
      </c>
      <c r="B296" s="9" t="s">
        <v>1932</v>
      </c>
      <c r="C296" s="9"/>
      <c r="D296" s="9" t="s">
        <v>427</v>
      </c>
      <c r="E296" s="9"/>
      <c r="F296" s="9"/>
      <c r="G296" s="9"/>
      <c r="H296" s="138">
        <f t="shared" si="22"/>
        <v>1</v>
      </c>
      <c r="J296" s="69" t="s">
        <v>199</v>
      </c>
      <c r="K296" s="139" t="str">
        <f t="shared" si="23"/>
        <v>e234</v>
      </c>
      <c r="L296" s="190" t="str">
        <f t="shared" si="24"/>
        <v>Provision pour risques en cours</v>
      </c>
      <c r="M296" s="140"/>
      <c r="N296" s="140" t="s">
        <v>192</v>
      </c>
      <c r="O296" s="144" t="s">
        <v>427</v>
      </c>
      <c r="P296" s="138"/>
      <c r="Q296" s="138"/>
      <c r="R296" s="138"/>
    </row>
    <row r="297" spans="1:18">
      <c r="A297" s="9" t="s">
        <v>1933</v>
      </c>
      <c r="B297" s="9" t="s">
        <v>1934</v>
      </c>
      <c r="C297" s="9"/>
      <c r="D297" s="9" t="s">
        <v>427</v>
      </c>
      <c r="E297" s="9"/>
      <c r="F297" s="9"/>
      <c r="G297" s="9"/>
      <c r="H297" s="138">
        <f t="shared" si="22"/>
        <v>1</v>
      </c>
      <c r="J297" s="106" t="s">
        <v>200</v>
      </c>
      <c r="K297" s="139" t="str">
        <f t="shared" si="23"/>
        <v>e233</v>
      </c>
      <c r="L297" s="130" t="str">
        <f t="shared" si="24"/>
        <v>Provision pour risques croissants</v>
      </c>
      <c r="M297" s="140"/>
      <c r="N297" s="140" t="s">
        <v>192</v>
      </c>
      <c r="O297" s="144" t="s">
        <v>427</v>
      </c>
      <c r="P297" s="138"/>
      <c r="Q297" s="138"/>
      <c r="R297" s="138"/>
    </row>
    <row r="298" spans="1:18">
      <c r="A298" s="9" t="s">
        <v>1940</v>
      </c>
      <c r="B298" t="s">
        <v>1941</v>
      </c>
      <c r="D298" t="s">
        <v>427</v>
      </c>
      <c r="H298" s="138">
        <f t="shared" si="22"/>
        <v>2</v>
      </c>
      <c r="J298" s="69" t="s">
        <v>201</v>
      </c>
      <c r="K298" s="139" t="str">
        <f t="shared" si="23"/>
        <v>e229</v>
      </c>
      <c r="L298" s="190" t="str">
        <f t="shared" si="24"/>
        <v>Provision mathématique des rentes</v>
      </c>
      <c r="M298" s="140"/>
      <c r="N298" s="140" t="s">
        <v>192</v>
      </c>
      <c r="O298" s="144" t="s">
        <v>427</v>
      </c>
      <c r="P298" s="138"/>
      <c r="Q298" s="138"/>
      <c r="R298" s="138"/>
    </row>
    <row r="299" spans="1:18">
      <c r="A299" s="43" t="s">
        <v>1992</v>
      </c>
      <c r="B299" s="138" t="s">
        <v>2015</v>
      </c>
      <c r="D299" s="138" t="s">
        <v>427</v>
      </c>
      <c r="H299" s="138">
        <f t="shared" si="22"/>
        <v>1</v>
      </c>
      <c r="J299" s="69" t="s">
        <v>202</v>
      </c>
      <c r="K299" s="139" t="str">
        <f t="shared" si="23"/>
        <v>e225</v>
      </c>
      <c r="L299" s="190" t="str">
        <f t="shared" si="24"/>
        <v>Provision de diversification</v>
      </c>
      <c r="M299" s="140"/>
      <c r="N299" s="140" t="s">
        <v>192</v>
      </c>
      <c r="O299" s="144" t="s">
        <v>427</v>
      </c>
      <c r="P299" s="138"/>
      <c r="Q299" s="138"/>
      <c r="R299" s="138"/>
    </row>
    <row r="300" spans="1:18">
      <c r="A300" s="43" t="s">
        <v>1993</v>
      </c>
      <c r="B300" s="138" t="s">
        <v>2016</v>
      </c>
      <c r="D300" s="138" t="s">
        <v>427</v>
      </c>
      <c r="H300" s="138">
        <f t="shared" si="22"/>
        <v>1</v>
      </c>
      <c r="J300" s="69" t="s">
        <v>1444</v>
      </c>
      <c r="K300" s="139" t="str">
        <f t="shared" si="23"/>
        <v>e226</v>
      </c>
      <c r="L300" s="190" t="str">
        <f t="shared" si="24"/>
        <v>Provision collective de diversification différée</v>
      </c>
      <c r="M300" s="140"/>
      <c r="N300" s="140" t="s">
        <v>192</v>
      </c>
      <c r="O300" s="144" t="s">
        <v>427</v>
      </c>
      <c r="P300" s="138"/>
      <c r="Q300" s="138"/>
      <c r="R300" s="138"/>
    </row>
    <row r="301" spans="1:18">
      <c r="A301" s="43" t="s">
        <v>1994</v>
      </c>
      <c r="B301" s="138" t="s">
        <v>2017</v>
      </c>
      <c r="D301" s="138" t="s">
        <v>427</v>
      </c>
      <c r="H301" s="138">
        <f t="shared" si="22"/>
        <v>2</v>
      </c>
      <c r="I301" s="9"/>
      <c r="J301" s="250" t="s">
        <v>2750</v>
      </c>
      <c r="K301" s="139" t="str">
        <f t="shared" si="23"/>
        <v>e382</v>
      </c>
      <c r="L301" s="190" t="str">
        <f t="shared" si="24"/>
        <v>Provisions pour garantie à terme</v>
      </c>
      <c r="M301" s="140"/>
      <c r="N301" s="140" t="s">
        <v>192</v>
      </c>
      <c r="O301" s="144" t="s">
        <v>427</v>
      </c>
      <c r="P301" s="138"/>
      <c r="Q301" s="138"/>
      <c r="R301" s="138"/>
    </row>
    <row r="302" spans="1:18">
      <c r="A302" s="43" t="s">
        <v>1995</v>
      </c>
      <c r="B302" s="138" t="s">
        <v>2018</v>
      </c>
      <c r="D302" s="138" t="s">
        <v>427</v>
      </c>
      <c r="H302" s="138">
        <f t="shared" si="22"/>
        <v>2</v>
      </c>
      <c r="I302" s="9"/>
      <c r="J302" s="69" t="s">
        <v>537</v>
      </c>
      <c r="K302" s="139" t="str">
        <f t="shared" ref="K302:K346" si="25">VLOOKUP(J302,A:B,2,FALSE)</f>
        <v>e232</v>
      </c>
      <c r="L302" s="190" t="str">
        <f t="shared" si="24"/>
        <v>Provision pour risque d'exigibilité</v>
      </c>
      <c r="M302" s="140"/>
      <c r="N302" s="140" t="s">
        <v>192</v>
      </c>
      <c r="O302" s="144" t="s">
        <v>427</v>
      </c>
      <c r="P302" s="138"/>
      <c r="Q302" s="138"/>
      <c r="R302" s="138"/>
    </row>
    <row r="303" spans="1:18">
      <c r="A303" s="43" t="s">
        <v>1996</v>
      </c>
      <c r="B303" s="138" t="s">
        <v>2019</v>
      </c>
      <c r="D303" s="138" t="s">
        <v>427</v>
      </c>
      <c r="H303" s="138">
        <f t="shared" si="22"/>
        <v>2</v>
      </c>
      <c r="J303" s="69" t="s">
        <v>1636</v>
      </c>
      <c r="K303" s="139" t="str">
        <f t="shared" si="25"/>
        <v>e323</v>
      </c>
      <c r="L303" s="190" t="str">
        <f t="shared" si="24"/>
        <v>Autres provisions techniques vie relatives aux contrats PERP</v>
      </c>
      <c r="M303" s="140"/>
      <c r="N303" s="140" t="s">
        <v>192</v>
      </c>
      <c r="O303" s="144" t="s">
        <v>427</v>
      </c>
      <c r="P303" s="138"/>
      <c r="Q303" s="138"/>
      <c r="R303" s="138"/>
    </row>
    <row r="304" spans="1:18">
      <c r="A304" s="43" t="s">
        <v>1997</v>
      </c>
      <c r="B304" s="138" t="s">
        <v>2020</v>
      </c>
      <c r="D304" s="138" t="s">
        <v>427</v>
      </c>
      <c r="H304" s="138">
        <f t="shared" si="22"/>
        <v>2</v>
      </c>
      <c r="J304" s="69" t="s">
        <v>1637</v>
      </c>
      <c r="K304" s="139" t="str">
        <f t="shared" si="25"/>
        <v>e324</v>
      </c>
      <c r="L304" s="190" t="str">
        <f t="shared" si="24"/>
        <v>Engagements envers les institutions de prévoyance ou relatifs aux fonds de placement gérés par l’entreprise</v>
      </c>
      <c r="M304" s="140"/>
      <c r="N304" s="140" t="s">
        <v>192</v>
      </c>
      <c r="O304" s="144" t="s">
        <v>427</v>
      </c>
      <c r="P304" s="138"/>
      <c r="Q304" s="138"/>
      <c r="R304" s="138"/>
    </row>
    <row r="305" spans="1:25">
      <c r="A305" s="44" t="s">
        <v>1998</v>
      </c>
      <c r="B305" s="138" t="s">
        <v>2021</v>
      </c>
      <c r="D305" s="138" t="s">
        <v>427</v>
      </c>
      <c r="H305" s="138">
        <f t="shared" si="22"/>
        <v>2</v>
      </c>
      <c r="J305" s="69" t="s">
        <v>1638</v>
      </c>
      <c r="K305" s="139" t="str">
        <f t="shared" si="25"/>
        <v>e325</v>
      </c>
      <c r="L305" s="190" t="str">
        <f t="shared" si="24"/>
        <v>Dotations à la provision pour risque d’exigibilité restant à constater</v>
      </c>
      <c r="M305" s="140"/>
      <c r="N305" s="140" t="s">
        <v>192</v>
      </c>
      <c r="O305" s="144" t="s">
        <v>427</v>
      </c>
      <c r="P305" s="138"/>
      <c r="Q305" s="138"/>
      <c r="R305" s="138"/>
    </row>
    <row r="306" spans="1:25">
      <c r="A306" s="44" t="s">
        <v>1999</v>
      </c>
      <c r="B306" s="138" t="s">
        <v>2022</v>
      </c>
      <c r="D306" s="138" t="s">
        <v>427</v>
      </c>
      <c r="H306" s="138">
        <f t="shared" si="22"/>
        <v>2</v>
      </c>
      <c r="J306" s="67" t="s">
        <v>1151</v>
      </c>
      <c r="K306" s="139" t="str">
        <f t="shared" si="25"/>
        <v>e254</v>
      </c>
      <c r="L306" s="190" t="str">
        <f t="shared" si="24"/>
        <v>Provisions techniques des opérations en unités de compte</v>
      </c>
      <c r="M306" s="140" t="s">
        <v>190</v>
      </c>
      <c r="N306" s="140" t="s">
        <v>192</v>
      </c>
      <c r="O306" s="144" t="s">
        <v>427</v>
      </c>
      <c r="P306" s="138"/>
      <c r="Q306" s="138"/>
      <c r="R306" s="138"/>
    </row>
    <row r="307" spans="1:25">
      <c r="A307" s="44" t="s">
        <v>2000</v>
      </c>
      <c r="B307" s="138" t="s">
        <v>2023</v>
      </c>
      <c r="D307" s="138" t="s">
        <v>427</v>
      </c>
      <c r="H307" s="138">
        <f t="shared" si="22"/>
        <v>1</v>
      </c>
      <c r="J307" s="66" t="s">
        <v>90</v>
      </c>
      <c r="K307" s="139" t="str">
        <f t="shared" si="25"/>
        <v>e154</v>
      </c>
      <c r="L307" s="190" t="str">
        <f t="shared" si="24"/>
        <v>Engagements techniques sur opérations données en substitution</v>
      </c>
      <c r="M307" s="140"/>
      <c r="N307" s="140" t="s">
        <v>192</v>
      </c>
      <c r="O307" s="144" t="s">
        <v>427</v>
      </c>
      <c r="P307" s="138"/>
      <c r="Q307" s="138"/>
      <c r="R307" s="138"/>
      <c r="S307" s="138"/>
    </row>
    <row r="308" spans="1:25">
      <c r="A308" s="44" t="s">
        <v>2001</v>
      </c>
      <c r="B308" s="138" t="s">
        <v>2024</v>
      </c>
      <c r="D308" s="138" t="s">
        <v>427</v>
      </c>
      <c r="H308" s="138">
        <f t="shared" si="22"/>
        <v>2</v>
      </c>
      <c r="J308" s="66" t="s">
        <v>72</v>
      </c>
      <c r="K308" s="139" t="str">
        <f t="shared" si="25"/>
        <v>e238</v>
      </c>
      <c r="L308" s="190" t="str">
        <f t="shared" si="24"/>
        <v>Provisions (passifs non techniques)</v>
      </c>
      <c r="M308" s="140" t="s">
        <v>190</v>
      </c>
      <c r="N308" s="140" t="s">
        <v>192</v>
      </c>
      <c r="O308" s="144" t="s">
        <v>427</v>
      </c>
      <c r="P308" s="138"/>
      <c r="Q308" s="138"/>
      <c r="R308" s="138"/>
    </row>
    <row r="309" spans="1:25">
      <c r="A309" s="44" t="s">
        <v>2002</v>
      </c>
      <c r="B309" s="138" t="s">
        <v>2025</v>
      </c>
      <c r="D309" s="138" t="s">
        <v>427</v>
      </c>
      <c r="H309" s="138">
        <f t="shared" si="22"/>
        <v>2</v>
      </c>
      <c r="I309" s="40"/>
      <c r="J309" s="67" t="s">
        <v>251</v>
      </c>
      <c r="K309" s="139" t="str">
        <f t="shared" si="25"/>
        <v>e252</v>
      </c>
      <c r="L309" s="190" t="str">
        <f t="shared" si="24"/>
        <v>Provisions réglementées</v>
      </c>
      <c r="M309" s="140"/>
      <c r="N309" s="140" t="s">
        <v>192</v>
      </c>
      <c r="O309" s="144" t="s">
        <v>427</v>
      </c>
      <c r="P309" s="138"/>
      <c r="Q309" s="138"/>
      <c r="R309" s="138"/>
      <c r="T309" s="138"/>
      <c r="U309" s="138"/>
      <c r="V309" s="138"/>
      <c r="W309" s="138"/>
      <c r="X309" s="138"/>
      <c r="Y309" s="138"/>
    </row>
    <row r="310" spans="1:25" ht="28.8">
      <c r="A310" s="44" t="s">
        <v>2003</v>
      </c>
      <c r="B310" s="138" t="s">
        <v>2026</v>
      </c>
      <c r="D310" s="138" t="s">
        <v>427</v>
      </c>
      <c r="H310" s="138">
        <f t="shared" si="22"/>
        <v>2</v>
      </c>
      <c r="J310" s="67" t="s">
        <v>252</v>
      </c>
      <c r="K310" s="139" t="str">
        <f t="shared" si="25"/>
        <v>e249</v>
      </c>
      <c r="L310" s="190" t="str">
        <f t="shared" si="24"/>
        <v>Provisions pour risques et charges</v>
      </c>
      <c r="M310" s="140" t="s">
        <v>190</v>
      </c>
      <c r="N310" s="140" t="s">
        <v>192</v>
      </c>
      <c r="O310" s="144" t="s">
        <v>427</v>
      </c>
      <c r="P310" s="138"/>
      <c r="Q310" s="138"/>
      <c r="R310" s="138"/>
    </row>
    <row r="311" spans="1:25">
      <c r="A311" s="44" t="s">
        <v>2004</v>
      </c>
      <c r="B311" s="138" t="s">
        <v>2027</v>
      </c>
      <c r="D311" s="138" t="s">
        <v>427</v>
      </c>
      <c r="H311" s="138">
        <f t="shared" si="22"/>
        <v>2</v>
      </c>
      <c r="J311" s="64" t="s">
        <v>253</v>
      </c>
      <c r="K311" s="139" t="str">
        <f t="shared" si="25"/>
        <v>e153</v>
      </c>
      <c r="L311" s="190" t="str">
        <f t="shared" si="24"/>
        <v>Engagements de retraite et avantages similaires</v>
      </c>
      <c r="M311" s="140"/>
      <c r="N311" s="140" t="s">
        <v>192</v>
      </c>
      <c r="O311" s="144" t="s">
        <v>427</v>
      </c>
      <c r="P311" s="138"/>
      <c r="Q311" s="138"/>
      <c r="R311" s="138"/>
    </row>
    <row r="312" spans="1:25">
      <c r="A312" s="43" t="s">
        <v>2006</v>
      </c>
      <c r="B312" s="138" t="s">
        <v>2028</v>
      </c>
      <c r="D312" s="138" t="s">
        <v>427</v>
      </c>
      <c r="H312" s="138">
        <f t="shared" si="22"/>
        <v>2</v>
      </c>
      <c r="J312" s="64" t="s">
        <v>254</v>
      </c>
      <c r="K312" s="139" t="str">
        <f t="shared" si="25"/>
        <v>e243</v>
      </c>
      <c r="L312" s="190" t="str">
        <f t="shared" si="24"/>
        <v>Provisions pour impôts et taxes</v>
      </c>
      <c r="M312" s="140"/>
      <c r="N312" s="140" t="s">
        <v>192</v>
      </c>
      <c r="O312" s="144" t="s">
        <v>427</v>
      </c>
      <c r="P312" s="138"/>
      <c r="Q312" s="138"/>
      <c r="R312" s="138"/>
    </row>
    <row r="313" spans="1:25">
      <c r="A313" s="43" t="s">
        <v>2007</v>
      </c>
      <c r="B313" s="138" t="s">
        <v>2029</v>
      </c>
      <c r="D313" s="138" t="s">
        <v>427</v>
      </c>
      <c r="H313" s="138">
        <f t="shared" si="22"/>
        <v>1</v>
      </c>
      <c r="J313" s="64" t="s">
        <v>255</v>
      </c>
      <c r="K313" s="139" t="str">
        <f t="shared" si="25"/>
        <v>e244</v>
      </c>
      <c r="L313" s="190" t="str">
        <f t="shared" si="24"/>
        <v>Provisions pour litiges</v>
      </c>
      <c r="M313" s="140" t="s">
        <v>190</v>
      </c>
      <c r="N313" s="140" t="s">
        <v>192</v>
      </c>
      <c r="O313" s="144" t="s">
        <v>427</v>
      </c>
      <c r="P313" s="138"/>
      <c r="Q313" s="138"/>
      <c r="R313" s="138"/>
    </row>
    <row r="314" spans="1:25">
      <c r="A314" s="43" t="s">
        <v>2008</v>
      </c>
      <c r="B314" s="138" t="s">
        <v>2030</v>
      </c>
      <c r="D314" s="138" t="s">
        <v>427</v>
      </c>
      <c r="H314" s="138">
        <f t="shared" si="22"/>
        <v>2</v>
      </c>
      <c r="J314" s="69" t="s">
        <v>256</v>
      </c>
      <c r="K314" s="139" t="str">
        <f t="shared" si="25"/>
        <v>e247</v>
      </c>
      <c r="L314" s="190" t="str">
        <f t="shared" si="24"/>
        <v>Provisions pour litiges salariés</v>
      </c>
      <c r="M314" s="140"/>
      <c r="N314" s="140" t="s">
        <v>192</v>
      </c>
      <c r="O314" s="144" t="s">
        <v>427</v>
      </c>
      <c r="P314" s="138"/>
      <c r="Q314" s="138"/>
      <c r="R314" s="138"/>
    </row>
    <row r="315" spans="1:25">
      <c r="A315" s="43" t="s">
        <v>2009</v>
      </c>
      <c r="B315" s="138" t="s">
        <v>2031</v>
      </c>
      <c r="D315" s="138" t="s">
        <v>427</v>
      </c>
      <c r="H315" s="138">
        <f t="shared" si="22"/>
        <v>2</v>
      </c>
      <c r="J315" s="69" t="s">
        <v>257</v>
      </c>
      <c r="K315" s="139" t="str">
        <f t="shared" si="25"/>
        <v>e245</v>
      </c>
      <c r="L315" s="190" t="str">
        <f t="shared" si="24"/>
        <v>Provisions pour litiges assurés</v>
      </c>
      <c r="M315" s="140"/>
      <c r="N315" s="140" t="s">
        <v>192</v>
      </c>
      <c r="O315" s="144" t="s">
        <v>427</v>
      </c>
      <c r="P315" s="138"/>
      <c r="Q315" s="138"/>
      <c r="R315" s="138"/>
    </row>
    <row r="316" spans="1:25">
      <c r="A316" s="43" t="s">
        <v>2011</v>
      </c>
      <c r="B316" s="138" t="s">
        <v>2032</v>
      </c>
      <c r="D316" s="138" t="s">
        <v>427</v>
      </c>
      <c r="H316" s="138">
        <f t="shared" si="22"/>
        <v>1</v>
      </c>
      <c r="J316" s="69" t="s">
        <v>258</v>
      </c>
      <c r="K316" s="139" t="str">
        <f t="shared" si="25"/>
        <v>e246</v>
      </c>
      <c r="L316" s="190" t="str">
        <f t="shared" si="24"/>
        <v>Provisions pour litiges avec des intermédiaires</v>
      </c>
      <c r="M316" s="140"/>
      <c r="N316" s="140" t="s">
        <v>192</v>
      </c>
      <c r="O316" s="144" t="s">
        <v>427</v>
      </c>
      <c r="P316" s="138"/>
      <c r="Q316" s="138"/>
      <c r="R316" s="138"/>
    </row>
    <row r="317" spans="1:25">
      <c r="A317" s="43" t="s">
        <v>2012</v>
      </c>
      <c r="B317" s="138" t="s">
        <v>2033</v>
      </c>
      <c r="D317" s="138" t="s">
        <v>427</v>
      </c>
      <c r="H317" s="138">
        <f t="shared" si="22"/>
        <v>1</v>
      </c>
      <c r="J317" s="69" t="s">
        <v>259</v>
      </c>
      <c r="K317" s="139" t="str">
        <f t="shared" si="25"/>
        <v>e240</v>
      </c>
      <c r="L317" s="190" t="str">
        <f t="shared" si="24"/>
        <v>Provisions pour autres litiges</v>
      </c>
      <c r="M317" s="140"/>
      <c r="N317" s="140" t="s">
        <v>192</v>
      </c>
      <c r="O317" s="144" t="s">
        <v>427</v>
      </c>
      <c r="P317" s="138"/>
      <c r="Q317" s="138"/>
      <c r="R317" s="138"/>
    </row>
    <row r="318" spans="1:25">
      <c r="A318" s="43" t="s">
        <v>2013</v>
      </c>
      <c r="B318" s="138" t="s">
        <v>2034</v>
      </c>
      <c r="D318" s="138" t="s">
        <v>427</v>
      </c>
      <c r="H318" s="138">
        <f t="shared" si="22"/>
        <v>1</v>
      </c>
      <c r="J318" s="64" t="s">
        <v>260</v>
      </c>
      <c r="K318" s="139" t="str">
        <f t="shared" si="25"/>
        <v>e235</v>
      </c>
      <c r="L318" s="190" t="str">
        <f t="shared" si="24"/>
        <v>Provision sur produits dérivés</v>
      </c>
      <c r="M318" s="140"/>
      <c r="N318" s="140" t="s">
        <v>192</v>
      </c>
      <c r="O318" s="144" t="s">
        <v>427</v>
      </c>
      <c r="P318" s="138"/>
      <c r="Q318" s="138"/>
      <c r="R318" s="138"/>
    </row>
    <row r="319" spans="1:25">
      <c r="A319" s="43" t="s">
        <v>2014</v>
      </c>
      <c r="B319" s="138" t="s">
        <v>2035</v>
      </c>
      <c r="D319" s="138" t="s">
        <v>427</v>
      </c>
      <c r="H319" s="138">
        <f t="shared" si="22"/>
        <v>1</v>
      </c>
      <c r="J319" s="64" t="s">
        <v>261</v>
      </c>
      <c r="K319" s="139" t="str">
        <f t="shared" si="25"/>
        <v>e92</v>
      </c>
      <c r="L319" s="190" t="str">
        <f t="shared" si="24"/>
        <v>Autres provisions pour risques</v>
      </c>
      <c r="M319" s="140"/>
      <c r="N319" s="140" t="s">
        <v>192</v>
      </c>
      <c r="O319" s="144" t="s">
        <v>427</v>
      </c>
      <c r="P319" s="138"/>
      <c r="Q319" s="138"/>
      <c r="R319" s="138"/>
    </row>
    <row r="320" spans="1:25">
      <c r="A320" t="s">
        <v>2344</v>
      </c>
      <c r="B320" s="138" t="s">
        <v>2347</v>
      </c>
      <c r="D320" s="138" t="s">
        <v>427</v>
      </c>
      <c r="H320" s="138">
        <f t="shared" si="22"/>
        <v>1</v>
      </c>
      <c r="J320" s="64" t="s">
        <v>262</v>
      </c>
      <c r="K320" s="139" t="str">
        <f t="shared" si="25"/>
        <v>e91</v>
      </c>
      <c r="L320" s="190" t="str">
        <f t="shared" si="24"/>
        <v>Autres provisions pour charges</v>
      </c>
      <c r="M320" s="140"/>
      <c r="N320" s="140" t="s">
        <v>192</v>
      </c>
      <c r="O320" s="144" t="s">
        <v>427</v>
      </c>
      <c r="P320" s="138"/>
      <c r="Q320" s="138"/>
      <c r="R320" s="138"/>
    </row>
    <row r="321" spans="1:18">
      <c r="A321" t="s">
        <v>2345</v>
      </c>
      <c r="B321" s="138" t="s">
        <v>2348</v>
      </c>
      <c r="D321" s="138" t="s">
        <v>427</v>
      </c>
      <c r="H321" s="138">
        <f t="shared" si="22"/>
        <v>1</v>
      </c>
      <c r="J321" s="66" t="s">
        <v>91</v>
      </c>
      <c r="K321" s="139" t="str">
        <f t="shared" si="25"/>
        <v>e141</v>
      </c>
      <c r="L321" s="190" t="str">
        <f t="shared" si="24"/>
        <v>Dettes pour dépôts en espèces reçus des réassureurs</v>
      </c>
      <c r="M321" s="140"/>
      <c r="N321" s="140" t="s">
        <v>192</v>
      </c>
      <c r="O321" s="144" t="s">
        <v>427</v>
      </c>
      <c r="P321" s="138"/>
      <c r="Q321" s="138"/>
      <c r="R321" s="138"/>
    </row>
    <row r="322" spans="1:18">
      <c r="A322" t="s">
        <v>2395</v>
      </c>
      <c r="B322" s="138" t="s">
        <v>2396</v>
      </c>
      <c r="C322" s="138"/>
      <c r="D322" s="138" t="s">
        <v>427</v>
      </c>
      <c r="E322" s="138"/>
      <c r="F322" s="138"/>
      <c r="G322" s="138"/>
      <c r="H322" s="138">
        <f t="shared" ref="H322:H336" si="26">COUNTIF(J:J,A322)</f>
        <v>1</v>
      </c>
      <c r="J322" s="66" t="s">
        <v>92</v>
      </c>
      <c r="K322" s="139" t="str">
        <f t="shared" si="25"/>
        <v>e137</v>
      </c>
      <c r="L322" s="190" t="str">
        <f t="shared" si="24"/>
        <v>Dettes</v>
      </c>
      <c r="M322" s="140" t="s">
        <v>190</v>
      </c>
      <c r="N322" s="140" t="s">
        <v>192</v>
      </c>
      <c r="O322" s="144" t="s">
        <v>427</v>
      </c>
      <c r="P322" s="138"/>
      <c r="Q322" s="138"/>
      <c r="R322" s="138"/>
    </row>
    <row r="323" spans="1:18">
      <c r="A323" s="138" t="s">
        <v>2399</v>
      </c>
      <c r="B323" s="138" t="s">
        <v>2400</v>
      </c>
      <c r="C323" s="138"/>
      <c r="D323" s="138" t="s">
        <v>427</v>
      </c>
      <c r="E323" s="138"/>
      <c r="F323" s="138"/>
      <c r="G323" s="138"/>
      <c r="H323" s="138">
        <f t="shared" si="26"/>
        <v>2</v>
      </c>
      <c r="J323" s="22" t="s">
        <v>1618</v>
      </c>
      <c r="K323" s="139" t="str">
        <f t="shared" si="25"/>
        <v>e316</v>
      </c>
      <c r="L323" s="171" t="str">
        <f t="shared" si="24"/>
        <v>Dettes nées d’opérations directes et d’opérations de réassurance</v>
      </c>
      <c r="M323" s="140" t="s">
        <v>190</v>
      </c>
      <c r="N323" s="140" t="s">
        <v>192</v>
      </c>
      <c r="O323" s="144" t="s">
        <v>427</v>
      </c>
      <c r="P323" s="138"/>
      <c r="Q323" s="138"/>
      <c r="R323" s="138"/>
    </row>
    <row r="324" spans="1:18">
      <c r="A324" t="s">
        <v>2455</v>
      </c>
      <c r="B324" s="138" t="s">
        <v>2456</v>
      </c>
      <c r="C324" s="138"/>
      <c r="D324" s="138" t="s">
        <v>427</v>
      </c>
      <c r="E324" s="138"/>
      <c r="F324" s="138"/>
      <c r="G324" s="138"/>
      <c r="H324" s="138">
        <f t="shared" si="26"/>
        <v>2</v>
      </c>
      <c r="J324" s="64" t="s">
        <v>232</v>
      </c>
      <c r="K324" s="139" t="str">
        <f t="shared" si="25"/>
        <v>e140</v>
      </c>
      <c r="L324" s="190" t="str">
        <f t="shared" si="24"/>
        <v>Dettes nées d’opérations directes et de prise en substitution</v>
      </c>
      <c r="M324" s="140"/>
      <c r="N324" s="140" t="s">
        <v>192</v>
      </c>
      <c r="O324" s="144" t="s">
        <v>427</v>
      </c>
      <c r="P324" s="138"/>
      <c r="Q324" s="138"/>
      <c r="R324" s="138"/>
    </row>
    <row r="325" spans="1:18">
      <c r="A325" t="s">
        <v>2484</v>
      </c>
      <c r="B325" s="138" t="s">
        <v>2485</v>
      </c>
      <c r="D325" s="138" t="s">
        <v>427</v>
      </c>
      <c r="E325" s="138"/>
      <c r="F325" s="138"/>
      <c r="G325" s="138"/>
      <c r="H325" s="138">
        <f t="shared" si="26"/>
        <v>1</v>
      </c>
      <c r="J325" s="64" t="s">
        <v>233</v>
      </c>
      <c r="K325" s="139" t="str">
        <f t="shared" si="25"/>
        <v>e139</v>
      </c>
      <c r="L325" s="190" t="str">
        <f t="shared" si="24"/>
        <v>Dettes nées d’opérations de réassurance et de cession en substitution</v>
      </c>
      <c r="M325" s="140"/>
      <c r="N325" s="140" t="s">
        <v>192</v>
      </c>
      <c r="O325" s="144" t="s">
        <v>427</v>
      </c>
      <c r="P325" s="138"/>
      <c r="Q325" s="138"/>
      <c r="R325" s="138"/>
    </row>
    <row r="326" spans="1:18">
      <c r="A326" t="s">
        <v>2486</v>
      </c>
      <c r="B326" s="138" t="s">
        <v>2487</v>
      </c>
      <c r="D326" s="138" t="s">
        <v>427</v>
      </c>
      <c r="E326" s="138"/>
      <c r="F326" s="138"/>
      <c r="G326" s="138"/>
      <c r="H326" s="138">
        <f t="shared" si="26"/>
        <v>1</v>
      </c>
      <c r="J326" s="67" t="s">
        <v>1628</v>
      </c>
      <c r="K326" s="139" t="str">
        <f t="shared" si="25"/>
        <v>e317</v>
      </c>
      <c r="L326" s="190" t="str">
        <f t="shared" si="24"/>
        <v>Autres dettes financières</v>
      </c>
      <c r="M326" s="140" t="s">
        <v>190</v>
      </c>
      <c r="N326" s="140" t="s">
        <v>192</v>
      </c>
      <c r="O326" s="144" t="s">
        <v>427</v>
      </c>
      <c r="P326" s="138"/>
      <c r="Q326" s="138"/>
      <c r="R326" s="138"/>
    </row>
    <row r="327" spans="1:18">
      <c r="A327" s="204" t="s">
        <v>2750</v>
      </c>
      <c r="B327" s="204" t="s">
        <v>2735</v>
      </c>
      <c r="C327" s="204"/>
      <c r="D327" s="204" t="s">
        <v>427</v>
      </c>
      <c r="E327" s="204"/>
      <c r="F327" s="204"/>
      <c r="G327" s="204"/>
      <c r="H327" s="204">
        <f t="shared" si="26"/>
        <v>1</v>
      </c>
      <c r="I327" s="138"/>
      <c r="J327" s="64" t="s">
        <v>93</v>
      </c>
      <c r="K327" s="139" t="str">
        <f t="shared" si="25"/>
        <v>e151</v>
      </c>
      <c r="L327" s="190" t="str">
        <f t="shared" ref="L327:L346" si="27">J327</f>
        <v>Emprunts Obligataires</v>
      </c>
      <c r="M327" s="140"/>
      <c r="N327" s="140" t="s">
        <v>192</v>
      </c>
      <c r="O327" s="144" t="s">
        <v>427</v>
      </c>
      <c r="P327" s="138"/>
      <c r="Q327" s="138"/>
      <c r="R327" s="138"/>
    </row>
    <row r="328" spans="1:18">
      <c r="A328" s="204" t="s">
        <v>2737</v>
      </c>
      <c r="B328" s="204" t="s">
        <v>2736</v>
      </c>
      <c r="C328" s="204"/>
      <c r="D328" s="204" t="s">
        <v>427</v>
      </c>
      <c r="E328" s="204"/>
      <c r="F328" s="204"/>
      <c r="G328" s="204"/>
      <c r="H328" s="204">
        <f t="shared" si="26"/>
        <v>1</v>
      </c>
      <c r="J328" s="64" t="s">
        <v>94</v>
      </c>
      <c r="K328" s="139" t="str">
        <f t="shared" si="25"/>
        <v>e138</v>
      </c>
      <c r="L328" s="190" t="str">
        <f t="shared" si="27"/>
        <v>Dettes envers des établissements de crédit</v>
      </c>
      <c r="M328" s="140"/>
      <c r="N328" s="140" t="s">
        <v>192</v>
      </c>
      <c r="O328" s="144" t="s">
        <v>427</v>
      </c>
      <c r="P328" s="138"/>
      <c r="Q328" s="138"/>
      <c r="R328" s="138"/>
    </row>
    <row r="329" spans="1:18">
      <c r="A329" s="204" t="s">
        <v>2738</v>
      </c>
      <c r="B329" s="204" t="s">
        <v>2749</v>
      </c>
      <c r="C329" s="204"/>
      <c r="D329" s="204" t="s">
        <v>427</v>
      </c>
      <c r="E329" s="204"/>
      <c r="F329" s="204"/>
      <c r="G329" s="204"/>
      <c r="H329" s="204">
        <f t="shared" si="26"/>
        <v>1</v>
      </c>
      <c r="J329" s="64" t="s">
        <v>95</v>
      </c>
      <c r="K329" s="139" t="str">
        <f t="shared" si="25"/>
        <v>e298</v>
      </c>
      <c r="L329" s="190" t="str">
        <f t="shared" si="27"/>
        <v>Titres de créance négociables émis</v>
      </c>
      <c r="M329" s="140"/>
      <c r="N329" s="140" t="s">
        <v>192</v>
      </c>
      <c r="O329" s="144" t="s">
        <v>427</v>
      </c>
      <c r="P329" s="138"/>
      <c r="Q329" s="138"/>
      <c r="R329" s="138"/>
    </row>
    <row r="330" spans="1:18">
      <c r="A330" s="204" t="s">
        <v>2756</v>
      </c>
      <c r="B330" s="204" t="s">
        <v>2752</v>
      </c>
      <c r="C330" s="204"/>
      <c r="D330" s="204" t="s">
        <v>427</v>
      </c>
      <c r="E330" s="204"/>
      <c r="F330" s="204"/>
      <c r="G330" s="204"/>
      <c r="H330" s="204">
        <f t="shared" si="26"/>
        <v>1</v>
      </c>
      <c r="I330" s="138"/>
      <c r="J330" s="64" t="s">
        <v>96</v>
      </c>
      <c r="K330" s="139" t="str">
        <f t="shared" si="25"/>
        <v>e76</v>
      </c>
      <c r="L330" s="190" t="str">
        <f t="shared" si="27"/>
        <v>Autres emprunts, dépôts et cautionnements reçus</v>
      </c>
      <c r="M330" s="140"/>
      <c r="N330" s="140" t="s">
        <v>192</v>
      </c>
      <c r="O330" s="144" t="s">
        <v>427</v>
      </c>
      <c r="P330" s="138"/>
      <c r="Q330" s="138"/>
      <c r="R330" s="138"/>
    </row>
    <row r="331" spans="1:18">
      <c r="A331" s="205" t="s">
        <v>2757</v>
      </c>
      <c r="B331" s="204" t="s">
        <v>2753</v>
      </c>
      <c r="C331" s="204"/>
      <c r="D331" s="204" t="s">
        <v>427</v>
      </c>
      <c r="E331" s="204"/>
      <c r="F331" s="204"/>
      <c r="G331" s="204"/>
      <c r="H331" s="204">
        <f t="shared" si="26"/>
        <v>1</v>
      </c>
      <c r="J331" s="67" t="s">
        <v>1629</v>
      </c>
      <c r="K331" s="139" t="str">
        <f t="shared" si="25"/>
        <v>e318</v>
      </c>
      <c r="L331" s="190" t="str">
        <f t="shared" si="27"/>
        <v>Autres dettes non financières</v>
      </c>
      <c r="M331" s="140" t="s">
        <v>190</v>
      </c>
      <c r="N331" s="140" t="s">
        <v>192</v>
      </c>
      <c r="O331" s="144" t="s">
        <v>427</v>
      </c>
      <c r="P331" s="138"/>
      <c r="Q331" s="138"/>
      <c r="R331" s="138"/>
    </row>
    <row r="332" spans="1:18">
      <c r="A332" s="205" t="s">
        <v>2758</v>
      </c>
      <c r="B332" s="204" t="s">
        <v>2754</v>
      </c>
      <c r="C332" s="204"/>
      <c r="D332" s="204" t="s">
        <v>427</v>
      </c>
      <c r="E332" s="204"/>
      <c r="F332" s="204"/>
      <c r="G332" s="204"/>
      <c r="H332" s="204">
        <f t="shared" si="26"/>
        <v>1</v>
      </c>
      <c r="J332" s="64" t="s">
        <v>71</v>
      </c>
      <c r="K332" s="139" t="str">
        <f t="shared" si="25"/>
        <v>e201</v>
      </c>
      <c r="L332" s="190" t="str">
        <f t="shared" si="27"/>
        <v>Personnel</v>
      </c>
      <c r="M332" s="140"/>
      <c r="N332" s="140" t="s">
        <v>192</v>
      </c>
      <c r="O332" s="144" t="s">
        <v>427</v>
      </c>
      <c r="P332" s="138"/>
      <c r="Q332" s="138"/>
      <c r="R332" s="138"/>
    </row>
    <row r="333" spans="1:18" s="232" customFormat="1">
      <c r="A333" s="230" t="s">
        <v>2759</v>
      </c>
      <c r="B333" s="204" t="s">
        <v>2755</v>
      </c>
      <c r="C333" s="204"/>
      <c r="D333" s="204" t="s">
        <v>427</v>
      </c>
      <c r="E333" s="204"/>
      <c r="F333" s="204"/>
      <c r="G333" s="204"/>
      <c r="H333" s="204">
        <f t="shared" si="26"/>
        <v>1</v>
      </c>
      <c r="I333" s="138"/>
      <c r="J333" s="233" t="s">
        <v>538</v>
      </c>
      <c r="K333" s="234" t="str">
        <f t="shared" si="25"/>
        <v>e156</v>
      </c>
      <c r="L333" s="235" t="str">
        <f t="shared" si="27"/>
        <v>État, organismes sociaux, collectivités publiques</v>
      </c>
      <c r="M333" s="236"/>
      <c r="N333" s="236" t="s">
        <v>192</v>
      </c>
      <c r="O333" s="237" t="s">
        <v>427</v>
      </c>
    </row>
    <row r="334" spans="1:18">
      <c r="A334" s="231" t="s">
        <v>2762</v>
      </c>
      <c r="B334" s="204" t="s">
        <v>2760</v>
      </c>
      <c r="C334" s="231"/>
      <c r="D334" s="204" t="s">
        <v>427</v>
      </c>
      <c r="E334" s="231"/>
      <c r="F334" s="231"/>
      <c r="G334" s="231"/>
      <c r="H334" s="204">
        <f t="shared" si="26"/>
        <v>1</v>
      </c>
      <c r="I334" s="232"/>
      <c r="J334" s="64" t="s">
        <v>97</v>
      </c>
      <c r="K334" s="139" t="str">
        <f t="shared" si="25"/>
        <v>e132</v>
      </c>
      <c r="L334" s="190" t="str">
        <f t="shared" si="27"/>
        <v>Créditeurs divers</v>
      </c>
      <c r="M334" s="140"/>
      <c r="N334" s="140" t="s">
        <v>192</v>
      </c>
      <c r="O334" s="144" t="s">
        <v>427</v>
      </c>
      <c r="P334" s="138"/>
      <c r="Q334" s="138"/>
      <c r="R334" s="138"/>
    </row>
    <row r="335" spans="1:18">
      <c r="A335" s="204" t="s">
        <v>2763</v>
      </c>
      <c r="B335" s="204" t="s">
        <v>2761</v>
      </c>
      <c r="C335" s="204"/>
      <c r="D335" s="204" t="s">
        <v>427</v>
      </c>
      <c r="E335" s="204"/>
      <c r="F335" s="204"/>
      <c r="G335" s="204"/>
      <c r="H335" s="204">
        <f t="shared" si="26"/>
        <v>1</v>
      </c>
      <c r="J335" s="47" t="s">
        <v>1614</v>
      </c>
      <c r="K335" s="139" t="str">
        <f t="shared" si="25"/>
        <v>e314</v>
      </c>
      <c r="L335" s="171" t="str">
        <f t="shared" si="27"/>
        <v>Comptes de régularisation et différences de conversion</v>
      </c>
      <c r="M335" s="140" t="s">
        <v>190</v>
      </c>
      <c r="N335" s="140" t="s">
        <v>192</v>
      </c>
      <c r="O335" s="144" t="s">
        <v>427</v>
      </c>
      <c r="P335" s="138"/>
      <c r="Q335" s="138"/>
      <c r="R335" s="138"/>
    </row>
    <row r="336" spans="1:18">
      <c r="A336" s="205" t="s">
        <v>2866</v>
      </c>
      <c r="B336" s="204" t="s">
        <v>2764</v>
      </c>
      <c r="C336" s="204"/>
      <c r="D336" s="204" t="s">
        <v>427</v>
      </c>
      <c r="E336" s="204"/>
      <c r="F336" s="204"/>
      <c r="G336" s="204"/>
      <c r="H336" s="204">
        <f t="shared" si="26"/>
        <v>1</v>
      </c>
      <c r="J336" s="67" t="s">
        <v>1147</v>
      </c>
      <c r="K336" s="139" t="str">
        <f t="shared" si="25"/>
        <v>e122</v>
      </c>
      <c r="L336" s="190" t="str">
        <f t="shared" si="27"/>
        <v>Comptes de régularisation</v>
      </c>
      <c r="M336" s="140" t="s">
        <v>190</v>
      </c>
      <c r="N336" s="140" t="s">
        <v>192</v>
      </c>
      <c r="O336" s="144" t="s">
        <v>427</v>
      </c>
      <c r="P336" s="138"/>
      <c r="Q336" s="138"/>
      <c r="R336" s="138"/>
    </row>
    <row r="337" spans="10:20">
      <c r="J337" s="60" t="s">
        <v>268</v>
      </c>
      <c r="K337" s="139" t="str">
        <f t="shared" si="25"/>
        <v>e219</v>
      </c>
      <c r="L337" s="188" t="str">
        <f t="shared" si="27"/>
        <v>Produits à répartir sur plusieurs exercices</v>
      </c>
      <c r="M337" s="140"/>
      <c r="N337" s="140" t="s">
        <v>192</v>
      </c>
      <c r="O337" s="144" t="s">
        <v>427</v>
      </c>
      <c r="P337" s="138"/>
      <c r="Q337" s="138"/>
      <c r="R337" s="138"/>
    </row>
    <row r="338" spans="10:20">
      <c r="J338" s="60" t="s">
        <v>269</v>
      </c>
      <c r="K338" s="139" t="str">
        <f t="shared" si="25"/>
        <v>e59</v>
      </c>
      <c r="L338" s="188" t="str">
        <f t="shared" si="27"/>
        <v>Amortissement des différences sur les prix de remboursement</v>
      </c>
      <c r="M338" s="140"/>
      <c r="N338" s="140" t="s">
        <v>192</v>
      </c>
      <c r="O338" s="144" t="s">
        <v>427</v>
      </c>
      <c r="P338" s="138"/>
      <c r="Q338" s="138"/>
      <c r="R338" s="138"/>
    </row>
    <row r="339" spans="10:20">
      <c r="J339" s="60" t="s">
        <v>270</v>
      </c>
      <c r="K339" s="139" t="str">
        <f t="shared" si="25"/>
        <v>e260</v>
      </c>
      <c r="L339" s="188" t="str">
        <f t="shared" si="27"/>
        <v>Report de commissions reçues des réassureurs</v>
      </c>
      <c r="M339" s="140"/>
      <c r="N339" s="140" t="s">
        <v>192</v>
      </c>
      <c r="O339" s="144" t="s">
        <v>427</v>
      </c>
      <c r="P339" s="138"/>
      <c r="Q339" s="138"/>
      <c r="R339" s="138"/>
    </row>
    <row r="340" spans="10:20">
      <c r="J340" s="60" t="s">
        <v>265</v>
      </c>
      <c r="K340" s="139" t="str">
        <f t="shared" si="25"/>
        <v>e125</v>
      </c>
      <c r="L340" s="188" t="str">
        <f t="shared" si="27"/>
        <v>Comptes de régularisation liés aux instruments financiers à terme</v>
      </c>
      <c r="M340" s="140" t="s">
        <v>190</v>
      </c>
      <c r="N340" s="140" t="s">
        <v>192</v>
      </c>
      <c r="O340" s="144" t="s">
        <v>427</v>
      </c>
      <c r="P340" s="138"/>
      <c r="Q340" s="138"/>
      <c r="R340" s="138"/>
    </row>
    <row r="341" spans="10:20">
      <c r="J341" s="61" t="s">
        <v>519</v>
      </c>
      <c r="K341" s="139" t="str">
        <f t="shared" si="25"/>
        <v>e124</v>
      </c>
      <c r="L341" s="188" t="str">
        <f t="shared" si="27"/>
        <v>Comptes de régularisation liés à des stratégies d'investissement ou de désinvestissement</v>
      </c>
      <c r="M341" s="140"/>
      <c r="N341" s="140" t="s">
        <v>192</v>
      </c>
      <c r="O341" s="144" t="s">
        <v>427</v>
      </c>
      <c r="P341" s="138"/>
      <c r="Q341" s="138"/>
      <c r="R341" s="138"/>
    </row>
    <row r="342" spans="10:20">
      <c r="J342" s="61" t="s">
        <v>520</v>
      </c>
      <c r="K342" s="139" t="str">
        <f t="shared" si="25"/>
        <v>e123</v>
      </c>
      <c r="L342" s="188" t="str">
        <f t="shared" si="27"/>
        <v>Comptes de régularisation liés à des stratégies de rendement</v>
      </c>
      <c r="M342" s="140"/>
      <c r="N342" s="140" t="s">
        <v>192</v>
      </c>
      <c r="O342" s="144" t="s">
        <v>427</v>
      </c>
      <c r="P342" s="138"/>
      <c r="Q342" s="138"/>
      <c r="R342" s="138"/>
    </row>
    <row r="343" spans="10:20">
      <c r="J343" s="61" t="s">
        <v>266</v>
      </c>
      <c r="K343" s="139" t="str">
        <f t="shared" si="25"/>
        <v>e126</v>
      </c>
      <c r="L343" s="188" t="str">
        <f t="shared" si="27"/>
        <v>Comptes de régularisation sur autres opérations</v>
      </c>
      <c r="M343" s="140"/>
      <c r="N343" s="140" t="s">
        <v>192</v>
      </c>
      <c r="O343" s="144" t="s">
        <v>427</v>
      </c>
      <c r="P343" s="138"/>
      <c r="Q343" s="138"/>
      <c r="R343" s="138"/>
    </row>
    <row r="344" spans="10:20">
      <c r="J344" s="60" t="s">
        <v>536</v>
      </c>
      <c r="K344" s="139" t="str">
        <f t="shared" si="25"/>
        <v>e157</v>
      </c>
      <c r="L344" s="188" t="str">
        <f t="shared" si="27"/>
        <v>Évaluations techniques de la réassurance</v>
      </c>
      <c r="M344" s="140"/>
      <c r="N344" s="140" t="s">
        <v>192</v>
      </c>
      <c r="O344" s="144" t="s">
        <v>427</v>
      </c>
      <c r="P344" s="138"/>
      <c r="Q344" s="138"/>
      <c r="R344" s="138"/>
    </row>
    <row r="345" spans="10:20">
      <c r="J345" s="60" t="s">
        <v>267</v>
      </c>
      <c r="K345" s="139" t="str">
        <f t="shared" si="25"/>
        <v>e74</v>
      </c>
      <c r="L345" s="188" t="str">
        <f t="shared" si="27"/>
        <v>Autres éléments de comptes de régularisation</v>
      </c>
      <c r="M345" s="140"/>
      <c r="N345" s="140" t="s">
        <v>192</v>
      </c>
      <c r="O345" s="144" t="s">
        <v>427</v>
      </c>
      <c r="P345" s="138"/>
      <c r="Q345" s="138"/>
      <c r="R345" s="138"/>
    </row>
    <row r="346" spans="10:20">
      <c r="J346" s="67" t="s">
        <v>98</v>
      </c>
      <c r="K346" s="139" t="str">
        <f t="shared" si="25"/>
        <v>e142</v>
      </c>
      <c r="L346" s="190" t="str">
        <f t="shared" si="27"/>
        <v>Différence de conversion</v>
      </c>
      <c r="M346" s="140"/>
      <c r="N346" s="140" t="s">
        <v>192</v>
      </c>
      <c r="O346" s="144" t="s">
        <v>427</v>
      </c>
      <c r="P346" s="138"/>
      <c r="Q346" s="138"/>
      <c r="R346" s="138"/>
    </row>
    <row r="347" spans="10:20">
      <c r="J347" s="55" t="s">
        <v>1623</v>
      </c>
      <c r="K347" s="139"/>
      <c r="L347" s="19"/>
      <c r="O347" s="41" t="s">
        <v>427</v>
      </c>
      <c r="Q347" t="s">
        <v>123</v>
      </c>
      <c r="S347" s="138"/>
      <c r="T347" s="138"/>
    </row>
    <row r="348" spans="10:20">
      <c r="J348" s="10" t="s">
        <v>244</v>
      </c>
      <c r="K348" s="139" t="str">
        <f t="shared" ref="K348:K379" si="28">VLOOKUP(J348,A:B,2,FALSE)</f>
        <v>x0</v>
      </c>
      <c r="L348" s="19" t="str">
        <f t="shared" ref="L348:L379" si="29">J348</f>
        <v>Total/NA</v>
      </c>
      <c r="M348" s="8" t="s">
        <v>190</v>
      </c>
      <c r="O348" t="s">
        <v>243</v>
      </c>
    </row>
    <row r="349" spans="10:20">
      <c r="J349" s="47" t="s">
        <v>33</v>
      </c>
      <c r="K349" s="139" t="str">
        <f t="shared" si="28"/>
        <v>e208</v>
      </c>
      <c r="L349" s="171" t="str">
        <f t="shared" si="29"/>
        <v>Placements immobiliers</v>
      </c>
      <c r="M349" s="8" t="s">
        <v>190</v>
      </c>
      <c r="N349" s="8" t="s">
        <v>192</v>
      </c>
      <c r="O349" s="41" t="s">
        <v>427</v>
      </c>
    </row>
    <row r="350" spans="10:20">
      <c r="J350" s="22" t="s">
        <v>525</v>
      </c>
      <c r="K350" s="139" t="str">
        <f t="shared" si="28"/>
        <v>e294</v>
      </c>
      <c r="L350" s="171" t="str">
        <f t="shared" si="29"/>
        <v>Terrains et constructions</v>
      </c>
      <c r="M350" s="8" t="s">
        <v>190</v>
      </c>
      <c r="N350" s="8" t="s">
        <v>192</v>
      </c>
      <c r="O350" s="41" t="s">
        <v>427</v>
      </c>
    </row>
    <row r="351" spans="10:20">
      <c r="J351" s="56" t="s">
        <v>28</v>
      </c>
      <c r="K351" s="139" t="str">
        <f t="shared" si="28"/>
        <v>e296</v>
      </c>
      <c r="L351" s="171" t="str">
        <f t="shared" si="29"/>
        <v>Terrains non construits</v>
      </c>
      <c r="N351" s="8" t="s">
        <v>192</v>
      </c>
      <c r="O351" s="41" t="s">
        <v>427</v>
      </c>
    </row>
    <row r="352" spans="10:20">
      <c r="J352" s="56" t="s">
        <v>39</v>
      </c>
      <c r="K352" s="139" t="str">
        <f t="shared" si="28"/>
        <v>e190</v>
      </c>
      <c r="L352" s="171" t="str">
        <f t="shared" si="29"/>
        <v>Part de sociétés non cotées à objet foncier</v>
      </c>
      <c r="N352" s="8" t="s">
        <v>192</v>
      </c>
      <c r="O352" s="41" t="s">
        <v>427</v>
      </c>
    </row>
    <row r="353" spans="10:22">
      <c r="J353" s="56" t="s">
        <v>544</v>
      </c>
      <c r="K353" s="139" t="str">
        <f t="shared" si="28"/>
        <v>e174</v>
      </c>
      <c r="L353" s="171" t="str">
        <f t="shared" si="29"/>
        <v>Immeubles bâtis hors immeubles d'exploitation</v>
      </c>
      <c r="N353" s="8" t="s">
        <v>192</v>
      </c>
      <c r="O353" s="41" t="s">
        <v>427</v>
      </c>
    </row>
    <row r="354" spans="10:22">
      <c r="J354" s="56" t="s">
        <v>40</v>
      </c>
      <c r="K354" s="139" t="str">
        <f t="shared" si="28"/>
        <v>e199</v>
      </c>
      <c r="L354" s="171" t="str">
        <f t="shared" si="29"/>
        <v>Parts et actions de sociétés immobilières non cotées hors immeubles d'exploitation</v>
      </c>
      <c r="N354" s="8" t="s">
        <v>192</v>
      </c>
      <c r="O354" s="41" t="s">
        <v>427</v>
      </c>
    </row>
    <row r="355" spans="10:22">
      <c r="J355" s="56" t="s">
        <v>29</v>
      </c>
      <c r="K355" s="139" t="str">
        <f t="shared" si="28"/>
        <v>e175</v>
      </c>
      <c r="L355" s="171" t="str">
        <f t="shared" si="29"/>
        <v>Immeubles d'exploitation</v>
      </c>
      <c r="N355" s="8" t="s">
        <v>192</v>
      </c>
      <c r="O355" s="41" t="s">
        <v>427</v>
      </c>
    </row>
    <row r="356" spans="10:22">
      <c r="J356" s="22" t="s">
        <v>1144</v>
      </c>
      <c r="K356" s="139" t="str">
        <f t="shared" si="28"/>
        <v>e295</v>
      </c>
      <c r="L356" s="171" t="str">
        <f t="shared" si="29"/>
        <v>Terrains et constructions en cours</v>
      </c>
      <c r="M356" s="8" t="s">
        <v>190</v>
      </c>
      <c r="N356" s="8" t="s">
        <v>192</v>
      </c>
      <c r="O356" s="41" t="s">
        <v>427</v>
      </c>
    </row>
    <row r="357" spans="10:22">
      <c r="J357" s="56" t="s">
        <v>41</v>
      </c>
      <c r="K357" s="139" t="str">
        <f t="shared" si="28"/>
        <v>e293</v>
      </c>
      <c r="L357" s="171" t="str">
        <f t="shared" si="29"/>
        <v>Terrains affectés à une construction en cours</v>
      </c>
      <c r="N357" s="8" t="s">
        <v>192</v>
      </c>
      <c r="O357" s="41" t="s">
        <v>427</v>
      </c>
    </row>
    <row r="358" spans="10:22">
      <c r="J358" s="56" t="s">
        <v>42</v>
      </c>
      <c r="K358" s="139" t="str">
        <f t="shared" si="28"/>
        <v>e177</v>
      </c>
      <c r="L358" s="171" t="str">
        <f t="shared" si="29"/>
        <v>Immeubles en cours</v>
      </c>
      <c r="N358" s="8" t="s">
        <v>192</v>
      </c>
      <c r="O358" s="41" t="s">
        <v>427</v>
      </c>
      <c r="S358" s="138"/>
    </row>
    <row r="359" spans="10:22">
      <c r="J359" s="56" t="s">
        <v>43</v>
      </c>
      <c r="K359" s="139" t="str">
        <f t="shared" si="28"/>
        <v>e198</v>
      </c>
      <c r="L359" s="171" t="str">
        <f t="shared" si="29"/>
        <v>Parts et actions de sociétés immobilières non cotées (immeubles en cours)</v>
      </c>
      <c r="N359" s="8" t="s">
        <v>192</v>
      </c>
      <c r="O359" s="41" t="s">
        <v>427</v>
      </c>
      <c r="S359" s="138"/>
      <c r="U359" s="138"/>
      <c r="V359" s="138"/>
    </row>
    <row r="360" spans="10:22">
      <c r="J360" s="56" t="s">
        <v>223</v>
      </c>
      <c r="K360" s="139" t="str">
        <f t="shared" si="28"/>
        <v>e178</v>
      </c>
      <c r="L360" s="171" t="str">
        <f t="shared" si="29"/>
        <v>Immobilisations grevées de droits (commodats)</v>
      </c>
      <c r="N360" s="8" t="s">
        <v>192</v>
      </c>
      <c r="O360" s="41" t="s">
        <v>427</v>
      </c>
      <c r="T360" s="138"/>
      <c r="U360" s="138"/>
      <c r="V360" s="138"/>
    </row>
    <row r="361" spans="10:22" ht="15" customHeight="1">
      <c r="J361" s="56" t="s">
        <v>44</v>
      </c>
      <c r="K361" s="139" t="str">
        <f t="shared" si="28"/>
        <v>e176</v>
      </c>
      <c r="L361" s="171" t="str">
        <f t="shared" si="29"/>
        <v>Immeubles d'exploitation en cours</v>
      </c>
      <c r="N361" s="8" t="s">
        <v>192</v>
      </c>
      <c r="O361" s="41" t="s">
        <v>427</v>
      </c>
      <c r="T361" s="138"/>
    </row>
    <row r="362" spans="10:22">
      <c r="J362" s="47" t="s">
        <v>293</v>
      </c>
      <c r="K362" s="139" t="str">
        <f t="shared" si="28"/>
        <v>e203</v>
      </c>
      <c r="L362" s="171" t="str">
        <f t="shared" si="29"/>
        <v>Placement financiers</v>
      </c>
      <c r="M362" s="8" t="s">
        <v>190</v>
      </c>
      <c r="N362" s="8" t="s">
        <v>192</v>
      </c>
      <c r="O362" s="41" t="s">
        <v>427</v>
      </c>
    </row>
    <row r="363" spans="10:22">
      <c r="J363" s="22" t="s">
        <v>45</v>
      </c>
      <c r="K363" s="139" t="str">
        <f t="shared" si="28"/>
        <v>e52</v>
      </c>
      <c r="L363" s="171" t="str">
        <f t="shared" si="29"/>
        <v>Actions et autres titres à revenu variable</v>
      </c>
      <c r="M363" s="8" t="s">
        <v>190</v>
      </c>
      <c r="N363" s="8" t="s">
        <v>192</v>
      </c>
      <c r="O363" s="41" t="s">
        <v>427</v>
      </c>
    </row>
    <row r="364" spans="10:22">
      <c r="J364" s="56" t="s">
        <v>1241</v>
      </c>
      <c r="K364" s="139" t="str">
        <f t="shared" si="28"/>
        <v>e297</v>
      </c>
      <c r="L364" s="171" t="str">
        <f t="shared" si="29"/>
        <v>Titres à revenu variable autres que les OPCVM</v>
      </c>
      <c r="M364" s="8" t="s">
        <v>190</v>
      </c>
      <c r="N364" s="8" t="s">
        <v>192</v>
      </c>
      <c r="O364" s="41" t="s">
        <v>427</v>
      </c>
    </row>
    <row r="365" spans="10:22">
      <c r="J365" s="70" t="s">
        <v>46</v>
      </c>
      <c r="K365" s="139" t="str">
        <f t="shared" si="28"/>
        <v>e53</v>
      </c>
      <c r="L365" s="171" t="str">
        <f t="shared" si="29"/>
        <v>Actions et titres cotés</v>
      </c>
      <c r="N365" s="8" t="s">
        <v>192</v>
      </c>
      <c r="O365" s="41" t="s">
        <v>427</v>
      </c>
    </row>
    <row r="366" spans="10:22">
      <c r="J366" s="70" t="s">
        <v>56</v>
      </c>
      <c r="K366" s="139" t="str">
        <f t="shared" si="28"/>
        <v>e54</v>
      </c>
      <c r="L366" s="171" t="str">
        <f t="shared" si="29"/>
        <v>Actions et titres non cotés</v>
      </c>
      <c r="N366" s="8" t="s">
        <v>192</v>
      </c>
      <c r="O366" s="41" t="s">
        <v>427</v>
      </c>
    </row>
    <row r="367" spans="10:22">
      <c r="J367" s="56" t="s">
        <v>1938</v>
      </c>
      <c r="K367" s="139" t="str">
        <f t="shared" si="28"/>
        <v>e197</v>
      </c>
      <c r="L367" s="171" t="str">
        <f t="shared" si="29"/>
        <v>Actions et parts d'OPCVM détenant exclusivement des titres à revenu fixe</v>
      </c>
      <c r="N367" s="8" t="s">
        <v>192</v>
      </c>
      <c r="O367" s="41" t="s">
        <v>427</v>
      </c>
    </row>
    <row r="368" spans="10:22">
      <c r="J368" s="56" t="s">
        <v>1939</v>
      </c>
      <c r="K368" s="139" t="str">
        <f t="shared" si="28"/>
        <v>e196</v>
      </c>
      <c r="L368" s="171" t="str">
        <f t="shared" si="29"/>
        <v>Actions et parts d'autres OPCVM</v>
      </c>
      <c r="N368" s="8" t="s">
        <v>192</v>
      </c>
      <c r="O368" s="41" t="s">
        <v>427</v>
      </c>
    </row>
    <row r="369" spans="10:22">
      <c r="J369" s="84" t="s">
        <v>1240</v>
      </c>
      <c r="K369" s="139" t="str">
        <f t="shared" si="28"/>
        <v>e206</v>
      </c>
      <c r="L369" s="191" t="str">
        <f t="shared" si="29"/>
        <v>Placements financiers sauf actions et autres titres à revenu variable</v>
      </c>
      <c r="M369" s="8" t="s">
        <v>190</v>
      </c>
      <c r="N369" s="8" t="s">
        <v>192</v>
      </c>
      <c r="O369" s="41" t="s">
        <v>427</v>
      </c>
    </row>
    <row r="370" spans="10:22">
      <c r="J370" s="56" t="s">
        <v>1590</v>
      </c>
      <c r="K370" s="139" t="str">
        <f t="shared" si="28"/>
        <v>e188</v>
      </c>
      <c r="L370" s="171" t="str">
        <f t="shared" si="29"/>
        <v>Obligations, titres de créance négociables et autres titres à revenu fixe</v>
      </c>
      <c r="M370" s="8" t="s">
        <v>190</v>
      </c>
      <c r="N370" s="8" t="s">
        <v>192</v>
      </c>
      <c r="O370" s="41" t="s">
        <v>427</v>
      </c>
    </row>
    <row r="371" spans="10:22">
      <c r="J371" s="70" t="s">
        <v>507</v>
      </c>
      <c r="K371" s="139" t="str">
        <f t="shared" si="28"/>
        <v>e184</v>
      </c>
      <c r="L371" s="171" t="str">
        <f t="shared" si="29"/>
        <v>Obligations et titres assimilés cotés</v>
      </c>
      <c r="M371" s="8" t="s">
        <v>190</v>
      </c>
      <c r="N371" s="8" t="s">
        <v>192</v>
      </c>
      <c r="O371" s="41" t="s">
        <v>427</v>
      </c>
    </row>
    <row r="372" spans="10:22">
      <c r="J372" s="83" t="s">
        <v>545</v>
      </c>
      <c r="K372" s="139" t="str">
        <f t="shared" si="28"/>
        <v>e183</v>
      </c>
      <c r="L372" s="191" t="str">
        <f t="shared" si="29"/>
        <v>Obligations et autres valeurs émises ou garanties par l'un des États membres de l'OCDE</v>
      </c>
      <c r="N372" s="8" t="s">
        <v>192</v>
      </c>
      <c r="O372" s="41" t="s">
        <v>427</v>
      </c>
    </row>
    <row r="373" spans="10:22">
      <c r="J373" s="83" t="s">
        <v>37</v>
      </c>
      <c r="K373" s="139" t="str">
        <f t="shared" si="28"/>
        <v>e185</v>
      </c>
      <c r="L373" s="191" t="str">
        <f t="shared" si="29"/>
        <v>Obligations et titres assimilés émis par des organismes de titrisation</v>
      </c>
      <c r="N373" s="8" t="s">
        <v>192</v>
      </c>
      <c r="O373" s="41" t="s">
        <v>427</v>
      </c>
      <c r="S373" s="138"/>
    </row>
    <row r="374" spans="10:22">
      <c r="J374" s="83" t="s">
        <v>59</v>
      </c>
      <c r="K374" s="139" t="str">
        <f t="shared" si="28"/>
        <v>e81</v>
      </c>
      <c r="L374" s="191" t="str">
        <f t="shared" si="29"/>
        <v>Autres Obligations, parts de fonds communs de créance et titres participatifs négociés sur un marché reconnu</v>
      </c>
      <c r="N374" s="8" t="s">
        <v>192</v>
      </c>
      <c r="O374" s="41" t="s">
        <v>427</v>
      </c>
      <c r="S374" s="138"/>
      <c r="U374" s="138"/>
      <c r="V374" s="138"/>
    </row>
    <row r="375" spans="10:22">
      <c r="J375" s="70" t="s">
        <v>508</v>
      </c>
      <c r="K375" s="139" t="str">
        <f t="shared" si="28"/>
        <v>e186</v>
      </c>
      <c r="L375" s="171" t="str">
        <f t="shared" si="29"/>
        <v>Obligations et titres assimilés non cotés</v>
      </c>
      <c r="M375" s="8" t="s">
        <v>190</v>
      </c>
      <c r="N375" s="8" t="s">
        <v>192</v>
      </c>
      <c r="O375" s="41" t="s">
        <v>427</v>
      </c>
      <c r="S375" s="138"/>
      <c r="T375" s="138"/>
      <c r="U375" s="138"/>
      <c r="V375" s="138"/>
    </row>
    <row r="376" spans="10:22">
      <c r="J376" s="71" t="s">
        <v>38</v>
      </c>
      <c r="K376" s="139" t="str">
        <f t="shared" si="28"/>
        <v>e187</v>
      </c>
      <c r="L376" s="171" t="str">
        <f t="shared" si="29"/>
        <v>Obligations non cotées émises par des organismes de titrisation</v>
      </c>
      <c r="N376" s="8" t="s">
        <v>192</v>
      </c>
      <c r="O376" s="41" t="s">
        <v>427</v>
      </c>
      <c r="S376" s="138"/>
      <c r="T376" s="138"/>
      <c r="U376" s="138"/>
      <c r="V376" s="138"/>
    </row>
    <row r="377" spans="10:22">
      <c r="J377" s="71" t="s">
        <v>35</v>
      </c>
      <c r="K377" s="139" t="str">
        <f t="shared" si="28"/>
        <v>e80</v>
      </c>
      <c r="L377" s="171" t="str">
        <f t="shared" si="29"/>
        <v>Autres obligations non cotées</v>
      </c>
      <c r="N377" s="8" t="s">
        <v>192</v>
      </c>
      <c r="O377" s="41" t="s">
        <v>427</v>
      </c>
      <c r="T377" s="138"/>
      <c r="U377" s="138"/>
      <c r="V377" s="138"/>
    </row>
    <row r="378" spans="10:22">
      <c r="J378" s="70" t="s">
        <v>1587</v>
      </c>
      <c r="K378" s="139" t="str">
        <f t="shared" si="28"/>
        <v>e300</v>
      </c>
      <c r="L378" s="171" t="str">
        <f t="shared" si="29"/>
        <v>Titres de créance négociables et bons du trésor</v>
      </c>
      <c r="M378" s="8" t="s">
        <v>190</v>
      </c>
      <c r="N378" s="8" t="s">
        <v>192</v>
      </c>
      <c r="O378" s="41" t="s">
        <v>427</v>
      </c>
      <c r="T378" s="138"/>
    </row>
    <row r="379" spans="10:22">
      <c r="J379" s="71" t="s">
        <v>1935</v>
      </c>
      <c r="K379" s="139" t="str">
        <f t="shared" si="28"/>
        <v>e299</v>
      </c>
      <c r="L379" s="171" t="str">
        <f t="shared" si="29"/>
        <v>Titres de créance négociables d'un an au plus</v>
      </c>
      <c r="N379" s="8" t="s">
        <v>192</v>
      </c>
      <c r="O379" s="41" t="s">
        <v>427</v>
      </c>
    </row>
    <row r="380" spans="10:22">
      <c r="J380" s="71" t="s">
        <v>1936</v>
      </c>
      <c r="K380" s="139" t="str">
        <f t="shared" ref="K380:K402" si="30">VLOOKUP(J380,A:B,2,FALSE)</f>
        <v>e98</v>
      </c>
      <c r="L380" s="171" t="str">
        <f t="shared" ref="L380:L402" si="31">J380</f>
        <v>Bons à moyen terme négociables</v>
      </c>
      <c r="N380" s="8" t="s">
        <v>192</v>
      </c>
      <c r="O380" s="41" t="s">
        <v>427</v>
      </c>
    </row>
    <row r="381" spans="10:22">
      <c r="J381" s="71" t="s">
        <v>1588</v>
      </c>
      <c r="K381" s="139" t="str">
        <f t="shared" si="30"/>
        <v>e95</v>
      </c>
      <c r="L381" s="171" t="str">
        <f t="shared" si="31"/>
        <v>Autres titres de créance négociables</v>
      </c>
      <c r="N381" s="8" t="s">
        <v>192</v>
      </c>
      <c r="O381" s="41" t="s">
        <v>427</v>
      </c>
    </row>
    <row r="382" spans="10:22">
      <c r="J382" s="71" t="s">
        <v>36</v>
      </c>
      <c r="K382" s="139" t="str">
        <f t="shared" si="30"/>
        <v>e99</v>
      </c>
      <c r="L382" s="171" t="str">
        <f t="shared" si="31"/>
        <v>Bons du Trésor</v>
      </c>
      <c r="N382" s="8" t="s">
        <v>192</v>
      </c>
      <c r="O382" s="41" t="s">
        <v>427</v>
      </c>
    </row>
    <row r="383" spans="10:22">
      <c r="J383" s="70" t="s">
        <v>1589</v>
      </c>
      <c r="K383" s="139" t="str">
        <f t="shared" si="30"/>
        <v>e82</v>
      </c>
      <c r="L383" s="171" t="str">
        <f t="shared" si="31"/>
        <v>Autres obligations, titres de créance négociables et autres titres à revenu fixe</v>
      </c>
      <c r="N383" s="8" t="s">
        <v>192</v>
      </c>
      <c r="O383" s="41" t="s">
        <v>427</v>
      </c>
    </row>
    <row r="384" spans="10:22">
      <c r="J384" s="56" t="s">
        <v>34</v>
      </c>
      <c r="K384" s="139" t="str">
        <f t="shared" si="30"/>
        <v>e210</v>
      </c>
      <c r="L384" s="171" t="str">
        <f t="shared" si="31"/>
        <v>Prêts</v>
      </c>
      <c r="M384" s="8" t="s">
        <v>190</v>
      </c>
      <c r="N384" s="8" t="s">
        <v>192</v>
      </c>
      <c r="O384" s="41" t="s">
        <v>427</v>
      </c>
      <c r="S384" s="138"/>
    </row>
    <row r="385" spans="10:22">
      <c r="J385" s="70" t="s">
        <v>48</v>
      </c>
      <c r="K385" s="139" t="str">
        <f t="shared" si="30"/>
        <v>e212</v>
      </c>
      <c r="L385" s="171" t="str">
        <f t="shared" si="31"/>
        <v>Prêts obtenus ou garantis par un état membre de l'OCDE</v>
      </c>
      <c r="N385" s="8" t="s">
        <v>192</v>
      </c>
      <c r="O385" s="41" t="s">
        <v>427</v>
      </c>
      <c r="U385" s="138"/>
      <c r="V385" s="138"/>
    </row>
    <row r="386" spans="10:22">
      <c r="J386" s="70" t="s">
        <v>49</v>
      </c>
      <c r="K386" s="139" t="str">
        <f t="shared" si="30"/>
        <v>e211</v>
      </c>
      <c r="L386" s="171" t="str">
        <f t="shared" si="31"/>
        <v>Prêts hypothécaires</v>
      </c>
      <c r="N386" s="8" t="s">
        <v>192</v>
      </c>
      <c r="O386" s="41" t="s">
        <v>427</v>
      </c>
      <c r="S386" s="138"/>
      <c r="T386" s="138"/>
    </row>
    <row r="387" spans="10:22">
      <c r="J387" s="70" t="s">
        <v>50</v>
      </c>
      <c r="K387" s="139" t="str">
        <f t="shared" si="30"/>
        <v>e84</v>
      </c>
      <c r="L387" s="171" t="str">
        <f t="shared" si="31"/>
        <v>Autres prêts</v>
      </c>
      <c r="M387" s="8" t="s">
        <v>190</v>
      </c>
      <c r="N387" s="8" t="s">
        <v>192</v>
      </c>
      <c r="O387" s="41" t="s">
        <v>427</v>
      </c>
      <c r="S387" s="138"/>
      <c r="U387" s="138"/>
      <c r="V387" s="138"/>
    </row>
    <row r="388" spans="10:22">
      <c r="J388" s="71" t="s">
        <v>57</v>
      </c>
      <c r="K388" s="139" t="str">
        <f t="shared" si="30"/>
        <v>e85</v>
      </c>
      <c r="L388" s="171" t="str">
        <f t="shared" si="31"/>
        <v>Autres prêts garantis</v>
      </c>
      <c r="N388" s="8" t="s">
        <v>192</v>
      </c>
      <c r="O388" s="41" t="s">
        <v>427</v>
      </c>
      <c r="S388" s="138"/>
      <c r="T388" s="138"/>
      <c r="U388" s="138"/>
      <c r="V388" s="138"/>
    </row>
    <row r="389" spans="10:22">
      <c r="J389" s="71" t="s">
        <v>58</v>
      </c>
      <c r="K389" s="139" t="str">
        <f t="shared" si="30"/>
        <v>e86</v>
      </c>
      <c r="L389" s="171" t="str">
        <f t="shared" si="31"/>
        <v>Autres prêts non garantis</v>
      </c>
      <c r="N389" s="8" t="s">
        <v>192</v>
      </c>
      <c r="O389" s="41" t="s">
        <v>427</v>
      </c>
      <c r="T389" s="138"/>
      <c r="U389" s="138"/>
      <c r="V389" s="138"/>
    </row>
    <row r="390" spans="10:22">
      <c r="J390" s="70" t="s">
        <v>1836</v>
      </c>
      <c r="K390" s="139" t="str">
        <f t="shared" si="30"/>
        <v>e96</v>
      </c>
      <c r="L390" s="171" t="str">
        <f t="shared" si="31"/>
        <v>Avances sur polices/sur bulletins d'adhésion à un règlement ou sur contrat</v>
      </c>
      <c r="N390" s="8" t="s">
        <v>192</v>
      </c>
      <c r="O390" s="41" t="s">
        <v>427</v>
      </c>
      <c r="S390" s="138"/>
      <c r="T390" s="138"/>
    </row>
    <row r="391" spans="10:22">
      <c r="J391" s="56" t="s">
        <v>31</v>
      </c>
      <c r="K391" s="139" t="str">
        <f t="shared" si="30"/>
        <v>e134</v>
      </c>
      <c r="L391" s="171" t="str">
        <f t="shared" si="31"/>
        <v>Dépôts auprès des établissements de crédit</v>
      </c>
      <c r="M391" s="8" t="s">
        <v>190</v>
      </c>
      <c r="N391" s="8" t="s">
        <v>192</v>
      </c>
      <c r="O391" s="41" t="s">
        <v>427</v>
      </c>
      <c r="U391" s="138"/>
      <c r="V391" s="138"/>
    </row>
    <row r="392" spans="10:22">
      <c r="J392" s="70" t="s">
        <v>51</v>
      </c>
      <c r="K392" s="139" t="str">
        <f t="shared" si="30"/>
        <v>e72</v>
      </c>
      <c r="L392" s="171" t="str">
        <f t="shared" si="31"/>
        <v>Autres dépôts de garantie auprès d'établissements de crédit</v>
      </c>
      <c r="N392" s="8" t="s">
        <v>192</v>
      </c>
      <c r="O392" s="41" t="s">
        <v>427</v>
      </c>
      <c r="T392" s="138"/>
    </row>
    <row r="393" spans="10:22">
      <c r="J393" s="70" t="s">
        <v>52</v>
      </c>
      <c r="K393" s="139" t="str">
        <f t="shared" si="30"/>
        <v>e71</v>
      </c>
      <c r="L393" s="171" t="str">
        <f t="shared" si="31"/>
        <v>Autres dépôts auprès d'établissements de crédit</v>
      </c>
      <c r="N393" s="8" t="s">
        <v>192</v>
      </c>
      <c r="O393" s="41" t="s">
        <v>427</v>
      </c>
    </row>
    <row r="394" spans="10:22">
      <c r="J394" s="56" t="s">
        <v>30</v>
      </c>
      <c r="K394" s="139" t="str">
        <f t="shared" si="30"/>
        <v>e83</v>
      </c>
      <c r="L394" s="171" t="str">
        <f t="shared" si="31"/>
        <v>Autres placements</v>
      </c>
      <c r="M394" s="8" t="s">
        <v>190</v>
      </c>
      <c r="N394" s="8" t="s">
        <v>192</v>
      </c>
      <c r="O394" s="41" t="s">
        <v>427</v>
      </c>
    </row>
    <row r="395" spans="10:22">
      <c r="J395" s="256" t="s">
        <v>2455</v>
      </c>
      <c r="K395" s="139" t="str">
        <f t="shared" si="30"/>
        <v>e379</v>
      </c>
      <c r="L395" s="139" t="str">
        <f t="shared" si="31"/>
        <v>Autres placements [Comptes 234]</v>
      </c>
      <c r="M395" s="140" t="s">
        <v>190</v>
      </c>
      <c r="N395" s="140" t="s">
        <v>192</v>
      </c>
      <c r="O395" s="144" t="s">
        <v>427</v>
      </c>
      <c r="P395" s="138"/>
      <c r="Q395" s="138"/>
      <c r="R395" s="138"/>
    </row>
    <row r="396" spans="10:22">
      <c r="J396" s="71" t="s">
        <v>32</v>
      </c>
      <c r="K396" s="139" t="str">
        <f t="shared" si="30"/>
        <v>e136</v>
      </c>
      <c r="L396" s="171" t="str">
        <f t="shared" si="31"/>
        <v>Dépôts et cautionnements</v>
      </c>
      <c r="N396" s="8" t="s">
        <v>192</v>
      </c>
      <c r="O396" s="41" t="s">
        <v>427</v>
      </c>
    </row>
    <row r="397" spans="10:22">
      <c r="J397" s="71" t="s">
        <v>53</v>
      </c>
      <c r="K397" s="139" t="str">
        <f t="shared" si="30"/>
        <v>e131</v>
      </c>
      <c r="L397" s="171" t="str">
        <f t="shared" si="31"/>
        <v>Créances représentatives de titres prêtés</v>
      </c>
      <c r="N397" s="8" t="s">
        <v>192</v>
      </c>
      <c r="O397" s="41" t="s">
        <v>427</v>
      </c>
    </row>
    <row r="398" spans="10:22">
      <c r="J398" s="71" t="s">
        <v>54</v>
      </c>
      <c r="K398" s="139" t="str">
        <f t="shared" si="30"/>
        <v>e135</v>
      </c>
      <c r="L398" s="171" t="str">
        <f t="shared" si="31"/>
        <v>Dépôts de garantie, liées à des instruments financiers à terme, effectués en espèces</v>
      </c>
      <c r="N398" s="8" t="s">
        <v>192</v>
      </c>
      <c r="O398" s="41" t="s">
        <v>427</v>
      </c>
    </row>
    <row r="399" spans="10:22">
      <c r="J399" s="71" t="s">
        <v>55</v>
      </c>
      <c r="K399" s="139" t="str">
        <f t="shared" si="30"/>
        <v>e301</v>
      </c>
      <c r="L399" s="171" t="str">
        <f t="shared" si="31"/>
        <v>Titres déposés en garantie avec transfert de propriété au titre d'opérations sur instruments financiers à terme</v>
      </c>
      <c r="N399" s="8" t="s">
        <v>192</v>
      </c>
      <c r="O399" s="41" t="s">
        <v>427</v>
      </c>
    </row>
    <row r="400" spans="10:22">
      <c r="J400" s="71" t="s">
        <v>47</v>
      </c>
      <c r="K400" s="139" t="str">
        <f t="shared" si="30"/>
        <v>e60</v>
      </c>
      <c r="L400" s="171" t="str">
        <f t="shared" si="31"/>
        <v>Autres</v>
      </c>
      <c r="N400" s="8" t="s">
        <v>192</v>
      </c>
      <c r="O400" s="41" t="s">
        <v>427</v>
      </c>
    </row>
    <row r="401" spans="10:18">
      <c r="J401" s="56" t="s">
        <v>1937</v>
      </c>
      <c r="K401" s="139" t="str">
        <f t="shared" si="30"/>
        <v>e128</v>
      </c>
      <c r="L401" s="171" t="str">
        <f t="shared" si="31"/>
        <v>Créances pour espèces déposées chez les cédantes</v>
      </c>
      <c r="N401" s="8" t="s">
        <v>192</v>
      </c>
      <c r="O401" s="41" t="s">
        <v>427</v>
      </c>
      <c r="R401" s="5"/>
    </row>
    <row r="402" spans="10:18">
      <c r="J402" s="56" t="s">
        <v>1940</v>
      </c>
      <c r="K402" s="139" t="str">
        <f t="shared" si="30"/>
        <v>e353</v>
      </c>
      <c r="L402" s="171" t="str">
        <f t="shared" si="31"/>
        <v>Créance de la composante dépôt d'un contrat de réassurance</v>
      </c>
      <c r="N402" s="8" t="s">
        <v>192</v>
      </c>
      <c r="O402" s="41" t="s">
        <v>427</v>
      </c>
      <c r="R402" s="5"/>
    </row>
    <row r="403" spans="10:18">
      <c r="J403" s="207" t="s">
        <v>2739</v>
      </c>
      <c r="K403" s="139"/>
      <c r="L403" s="19"/>
      <c r="M403" s="140"/>
      <c r="N403" s="140"/>
      <c r="O403" s="144" t="s">
        <v>427</v>
      </c>
      <c r="P403" s="138"/>
      <c r="Q403" s="138" t="s">
        <v>123</v>
      </c>
      <c r="R403" s="138"/>
    </row>
    <row r="404" spans="10:18">
      <c r="J404" s="10" t="s">
        <v>244</v>
      </c>
      <c r="K404" s="139" t="str">
        <f t="shared" ref="K404:K435" si="32">VLOOKUP(J404,A:B,2,FALSE)</f>
        <v>x0</v>
      </c>
      <c r="L404" s="19" t="str">
        <f t="shared" ref="L404:L458" si="33">J404</f>
        <v>Total/NA</v>
      </c>
      <c r="M404" s="140" t="s">
        <v>190</v>
      </c>
      <c r="N404" s="140"/>
      <c r="O404" s="138" t="s">
        <v>243</v>
      </c>
      <c r="P404" s="138"/>
      <c r="Q404" s="138"/>
      <c r="R404" s="138"/>
    </row>
    <row r="405" spans="10:18">
      <c r="J405" s="47" t="s">
        <v>33</v>
      </c>
      <c r="K405" s="139" t="str">
        <f t="shared" si="32"/>
        <v>e208</v>
      </c>
      <c r="L405" s="171" t="str">
        <f t="shared" si="33"/>
        <v>Placements immobiliers</v>
      </c>
      <c r="M405" s="140" t="s">
        <v>190</v>
      </c>
      <c r="N405" s="140" t="s">
        <v>192</v>
      </c>
      <c r="O405" s="144" t="s">
        <v>427</v>
      </c>
      <c r="P405" s="138"/>
      <c r="Q405" s="138"/>
      <c r="R405" s="138"/>
    </row>
    <row r="406" spans="10:18">
      <c r="J406" s="22" t="s">
        <v>525</v>
      </c>
      <c r="K406" s="139" t="str">
        <f t="shared" si="32"/>
        <v>e294</v>
      </c>
      <c r="L406" s="171" t="str">
        <f t="shared" si="33"/>
        <v>Terrains et constructions</v>
      </c>
      <c r="M406" s="140" t="s">
        <v>190</v>
      </c>
      <c r="N406" s="140" t="s">
        <v>192</v>
      </c>
      <c r="O406" s="144" t="s">
        <v>427</v>
      </c>
      <c r="P406" s="138"/>
      <c r="Q406" s="138"/>
      <c r="R406" s="138"/>
    </row>
    <row r="407" spans="10:18">
      <c r="J407" s="56" t="s">
        <v>28</v>
      </c>
      <c r="K407" s="139" t="str">
        <f t="shared" si="32"/>
        <v>e296</v>
      </c>
      <c r="L407" s="171" t="str">
        <f t="shared" si="33"/>
        <v>Terrains non construits</v>
      </c>
      <c r="M407" s="140"/>
      <c r="N407" s="140" t="s">
        <v>192</v>
      </c>
      <c r="O407" s="144" t="s">
        <v>427</v>
      </c>
      <c r="P407" s="138"/>
      <c r="Q407" s="138"/>
      <c r="R407" s="138"/>
    </row>
    <row r="408" spans="10:18">
      <c r="J408" s="56" t="s">
        <v>39</v>
      </c>
      <c r="K408" s="139" t="str">
        <f t="shared" si="32"/>
        <v>e190</v>
      </c>
      <c r="L408" s="171" t="str">
        <f t="shared" si="33"/>
        <v>Part de sociétés non cotées à objet foncier</v>
      </c>
      <c r="M408" s="140"/>
      <c r="N408" s="140" t="s">
        <v>192</v>
      </c>
      <c r="O408" s="144" t="s">
        <v>427</v>
      </c>
      <c r="P408" s="138"/>
      <c r="Q408" s="138"/>
      <c r="R408" s="138"/>
    </row>
    <row r="409" spans="10:18">
      <c r="J409" s="56" t="s">
        <v>544</v>
      </c>
      <c r="K409" s="139" t="str">
        <f t="shared" si="32"/>
        <v>e174</v>
      </c>
      <c r="L409" s="171" t="str">
        <f t="shared" si="33"/>
        <v>Immeubles bâtis hors immeubles d'exploitation</v>
      </c>
      <c r="M409" s="140"/>
      <c r="N409" s="140" t="s">
        <v>192</v>
      </c>
      <c r="O409" s="144" t="s">
        <v>427</v>
      </c>
      <c r="P409" s="138"/>
      <c r="Q409" s="138"/>
      <c r="R409" s="138"/>
    </row>
    <row r="410" spans="10:18">
      <c r="J410" s="56" t="s">
        <v>40</v>
      </c>
      <c r="K410" s="139" t="str">
        <f t="shared" si="32"/>
        <v>e199</v>
      </c>
      <c r="L410" s="171" t="str">
        <f t="shared" si="33"/>
        <v>Parts et actions de sociétés immobilières non cotées hors immeubles d'exploitation</v>
      </c>
      <c r="M410" s="140"/>
      <c r="N410" s="140" t="s">
        <v>192</v>
      </c>
      <c r="O410" s="144" t="s">
        <v>427</v>
      </c>
      <c r="P410" s="138"/>
      <c r="Q410" s="138"/>
      <c r="R410" s="138"/>
    </row>
    <row r="411" spans="10:18">
      <c r="J411" s="56" t="s">
        <v>29</v>
      </c>
      <c r="K411" s="139" t="str">
        <f t="shared" si="32"/>
        <v>e175</v>
      </c>
      <c r="L411" s="171" t="str">
        <f t="shared" si="33"/>
        <v>Immeubles d'exploitation</v>
      </c>
      <c r="M411" s="140"/>
      <c r="N411" s="140" t="s">
        <v>192</v>
      </c>
      <c r="O411" s="144" t="s">
        <v>427</v>
      </c>
      <c r="P411" s="138"/>
      <c r="Q411" s="138"/>
      <c r="R411" s="138"/>
    </row>
    <row r="412" spans="10:18">
      <c r="J412" s="22" t="s">
        <v>1144</v>
      </c>
      <c r="K412" s="139" t="str">
        <f t="shared" si="32"/>
        <v>e295</v>
      </c>
      <c r="L412" s="171" t="str">
        <f t="shared" si="33"/>
        <v>Terrains et constructions en cours</v>
      </c>
      <c r="M412" s="140" t="s">
        <v>190</v>
      </c>
      <c r="N412" s="140" t="s">
        <v>192</v>
      </c>
      <c r="O412" s="144" t="s">
        <v>427</v>
      </c>
      <c r="P412" s="138"/>
      <c r="Q412" s="138"/>
      <c r="R412" s="138"/>
    </row>
    <row r="413" spans="10:18">
      <c r="J413" s="56" t="s">
        <v>41</v>
      </c>
      <c r="K413" s="139" t="str">
        <f t="shared" si="32"/>
        <v>e293</v>
      </c>
      <c r="L413" s="171" t="str">
        <f t="shared" si="33"/>
        <v>Terrains affectés à une construction en cours</v>
      </c>
      <c r="M413" s="140"/>
      <c r="N413" s="140" t="s">
        <v>192</v>
      </c>
      <c r="O413" s="144" t="s">
        <v>427</v>
      </c>
      <c r="P413" s="138"/>
      <c r="Q413" s="138"/>
      <c r="R413" s="138"/>
    </row>
    <row r="414" spans="10:18">
      <c r="J414" s="56" t="s">
        <v>42</v>
      </c>
      <c r="K414" s="139" t="str">
        <f t="shared" si="32"/>
        <v>e177</v>
      </c>
      <c r="L414" s="171" t="str">
        <f t="shared" si="33"/>
        <v>Immeubles en cours</v>
      </c>
      <c r="M414" s="140"/>
      <c r="N414" s="140" t="s">
        <v>192</v>
      </c>
      <c r="O414" s="144" t="s">
        <v>427</v>
      </c>
      <c r="P414" s="138"/>
      <c r="Q414" s="138"/>
      <c r="R414" s="138"/>
    </row>
    <row r="415" spans="10:18">
      <c r="J415" s="56" t="s">
        <v>43</v>
      </c>
      <c r="K415" s="139" t="str">
        <f t="shared" si="32"/>
        <v>e198</v>
      </c>
      <c r="L415" s="171" t="str">
        <f t="shared" si="33"/>
        <v>Parts et actions de sociétés immobilières non cotées (immeubles en cours)</v>
      </c>
      <c r="M415" s="140"/>
      <c r="N415" s="140" t="s">
        <v>192</v>
      </c>
      <c r="O415" s="144" t="s">
        <v>427</v>
      </c>
      <c r="P415" s="138"/>
      <c r="Q415" s="138"/>
      <c r="R415" s="138"/>
    </row>
    <row r="416" spans="10:18">
      <c r="J416" s="56" t="s">
        <v>223</v>
      </c>
      <c r="K416" s="139" t="str">
        <f t="shared" si="32"/>
        <v>e178</v>
      </c>
      <c r="L416" s="171" t="str">
        <f t="shared" si="33"/>
        <v>Immobilisations grevées de droits (commodats)</v>
      </c>
      <c r="M416" s="140"/>
      <c r="N416" s="140" t="s">
        <v>192</v>
      </c>
      <c r="O416" s="144" t="s">
        <v>427</v>
      </c>
      <c r="P416" s="138"/>
      <c r="Q416" s="138"/>
      <c r="R416" s="138"/>
    </row>
    <row r="417" spans="10:26">
      <c r="J417" s="56" t="s">
        <v>44</v>
      </c>
      <c r="K417" s="139" t="str">
        <f t="shared" si="32"/>
        <v>e176</v>
      </c>
      <c r="L417" s="171" t="str">
        <f t="shared" si="33"/>
        <v>Immeubles d'exploitation en cours</v>
      </c>
      <c r="M417" s="140"/>
      <c r="N417" s="140" t="s">
        <v>192</v>
      </c>
      <c r="O417" s="144" t="s">
        <v>427</v>
      </c>
      <c r="P417" s="138"/>
      <c r="Q417" s="138"/>
      <c r="R417" s="138"/>
    </row>
    <row r="418" spans="10:26">
      <c r="J418" s="47" t="s">
        <v>293</v>
      </c>
      <c r="K418" s="139" t="str">
        <f t="shared" si="32"/>
        <v>e203</v>
      </c>
      <c r="L418" s="171" t="str">
        <f t="shared" si="33"/>
        <v>Placement financiers</v>
      </c>
      <c r="M418" s="140" t="s">
        <v>190</v>
      </c>
      <c r="N418" s="140" t="s">
        <v>192</v>
      </c>
      <c r="O418" s="144" t="s">
        <v>427</v>
      </c>
      <c r="P418" s="138"/>
      <c r="Q418" s="138"/>
      <c r="R418" s="138"/>
    </row>
    <row r="419" spans="10:26">
      <c r="J419" s="22" t="s">
        <v>45</v>
      </c>
      <c r="K419" s="139" t="str">
        <f t="shared" si="32"/>
        <v>e52</v>
      </c>
      <c r="L419" s="171" t="str">
        <f t="shared" si="33"/>
        <v>Actions et autres titres à revenu variable</v>
      </c>
      <c r="M419" s="140" t="s">
        <v>190</v>
      </c>
      <c r="N419" s="140" t="s">
        <v>192</v>
      </c>
      <c r="O419" s="144" t="s">
        <v>427</v>
      </c>
      <c r="P419" s="138"/>
      <c r="Q419" s="138"/>
      <c r="R419" s="138"/>
    </row>
    <row r="420" spans="10:26">
      <c r="J420" s="56" t="s">
        <v>1241</v>
      </c>
      <c r="K420" s="139" t="str">
        <f t="shared" si="32"/>
        <v>e297</v>
      </c>
      <c r="L420" s="171" t="str">
        <f t="shared" si="33"/>
        <v>Titres à revenu variable autres que les OPCVM</v>
      </c>
      <c r="M420" s="140" t="s">
        <v>190</v>
      </c>
      <c r="N420" s="140" t="s">
        <v>192</v>
      </c>
      <c r="O420" s="144" t="s">
        <v>427</v>
      </c>
      <c r="P420" s="138"/>
      <c r="Q420" s="138"/>
      <c r="R420" s="138"/>
    </row>
    <row r="421" spans="10:26">
      <c r="J421" s="70" t="s">
        <v>46</v>
      </c>
      <c r="K421" s="139" t="str">
        <f t="shared" si="32"/>
        <v>e53</v>
      </c>
      <c r="L421" s="171" t="str">
        <f t="shared" si="33"/>
        <v>Actions et titres cotés</v>
      </c>
      <c r="M421" s="140"/>
      <c r="N421" s="140" t="s">
        <v>192</v>
      </c>
      <c r="O421" s="144" t="s">
        <v>427</v>
      </c>
      <c r="P421" s="138"/>
      <c r="Q421" s="138"/>
      <c r="R421" s="138"/>
    </row>
    <row r="422" spans="10:26">
      <c r="J422" s="70" t="s">
        <v>56</v>
      </c>
      <c r="K422" s="139" t="str">
        <f t="shared" si="32"/>
        <v>e54</v>
      </c>
      <c r="L422" s="171" t="str">
        <f t="shared" si="33"/>
        <v>Actions et titres non cotés</v>
      </c>
      <c r="M422" s="140"/>
      <c r="N422" s="140" t="s">
        <v>192</v>
      </c>
      <c r="O422" s="144" t="s">
        <v>427</v>
      </c>
      <c r="P422" s="138"/>
      <c r="Q422" s="138"/>
      <c r="R422" s="138"/>
    </row>
    <row r="423" spans="10:26">
      <c r="J423" s="56" t="s">
        <v>1938</v>
      </c>
      <c r="K423" s="139" t="str">
        <f t="shared" si="32"/>
        <v>e197</v>
      </c>
      <c r="L423" s="171" t="str">
        <f t="shared" si="33"/>
        <v>Actions et parts d'OPCVM détenant exclusivement des titres à revenu fixe</v>
      </c>
      <c r="M423" s="140"/>
      <c r="N423" s="140" t="s">
        <v>192</v>
      </c>
      <c r="O423" s="144" t="s">
        <v>427</v>
      </c>
      <c r="P423" s="138"/>
      <c r="Q423" s="138"/>
      <c r="R423" s="138"/>
    </row>
    <row r="424" spans="10:26">
      <c r="J424" s="56" t="s">
        <v>1939</v>
      </c>
      <c r="K424" s="139" t="str">
        <f t="shared" si="32"/>
        <v>e196</v>
      </c>
      <c r="L424" s="171" t="str">
        <f t="shared" si="33"/>
        <v>Actions et parts d'autres OPCVM</v>
      </c>
      <c r="M424" s="140"/>
      <c r="N424" s="140" t="s">
        <v>192</v>
      </c>
      <c r="O424" s="144" t="s">
        <v>427</v>
      </c>
      <c r="P424" s="138"/>
      <c r="Q424" s="138"/>
      <c r="R424" s="138"/>
    </row>
    <row r="425" spans="10:26">
      <c r="J425" s="84" t="s">
        <v>1240</v>
      </c>
      <c r="K425" s="139" t="str">
        <f t="shared" si="32"/>
        <v>e206</v>
      </c>
      <c r="L425" s="191" t="str">
        <f t="shared" si="33"/>
        <v>Placements financiers sauf actions et autres titres à revenu variable</v>
      </c>
      <c r="M425" s="140" t="s">
        <v>190</v>
      </c>
      <c r="N425" s="140" t="s">
        <v>192</v>
      </c>
      <c r="O425" s="144" t="s">
        <v>427</v>
      </c>
      <c r="P425" s="138"/>
      <c r="Q425" s="138"/>
      <c r="R425" s="138"/>
    </row>
    <row r="426" spans="10:26">
      <c r="J426" s="56" t="s">
        <v>1590</v>
      </c>
      <c r="K426" s="139" t="str">
        <f t="shared" si="32"/>
        <v>e188</v>
      </c>
      <c r="L426" s="171" t="str">
        <f t="shared" si="33"/>
        <v>Obligations, titres de créance négociables et autres titres à revenu fixe</v>
      </c>
      <c r="M426" s="140" t="s">
        <v>190</v>
      </c>
      <c r="N426" s="140" t="s">
        <v>192</v>
      </c>
      <c r="O426" s="144" t="s">
        <v>427</v>
      </c>
      <c r="P426" s="138"/>
      <c r="Q426" s="138"/>
      <c r="R426" s="138"/>
      <c r="S426" s="138"/>
      <c r="Z426" s="138"/>
    </row>
    <row r="427" spans="10:26">
      <c r="J427" s="70" t="s">
        <v>507</v>
      </c>
      <c r="K427" s="139" t="str">
        <f t="shared" si="32"/>
        <v>e184</v>
      </c>
      <c r="L427" s="171" t="str">
        <f t="shared" si="33"/>
        <v>Obligations et titres assimilés cotés</v>
      </c>
      <c r="M427" s="140" t="s">
        <v>190</v>
      </c>
      <c r="N427" s="140" t="s">
        <v>192</v>
      </c>
      <c r="O427" s="144" t="s">
        <v>427</v>
      </c>
      <c r="P427" s="138"/>
      <c r="Q427" s="138"/>
      <c r="R427" s="138"/>
      <c r="S427" s="138"/>
      <c r="U427" s="138"/>
      <c r="V427" s="138"/>
      <c r="W427" s="138"/>
      <c r="X427" s="138"/>
      <c r="Y427" s="138"/>
    </row>
    <row r="428" spans="10:26">
      <c r="J428" s="83" t="s">
        <v>545</v>
      </c>
      <c r="K428" s="139" t="str">
        <f t="shared" si="32"/>
        <v>e183</v>
      </c>
      <c r="L428" s="191" t="str">
        <f t="shared" si="33"/>
        <v>Obligations et autres valeurs émises ou garanties par l'un des États membres de l'OCDE</v>
      </c>
      <c r="M428" s="140"/>
      <c r="N428" s="140" t="s">
        <v>192</v>
      </c>
      <c r="O428" s="144" t="s">
        <v>427</v>
      </c>
      <c r="P428" s="138"/>
      <c r="Q428" s="138"/>
      <c r="R428" s="138"/>
      <c r="S428" s="138"/>
      <c r="T428" s="138"/>
      <c r="U428" s="138"/>
      <c r="V428" s="138"/>
    </row>
    <row r="429" spans="10:26">
      <c r="J429" s="83" t="s">
        <v>37</v>
      </c>
      <c r="K429" s="139" t="str">
        <f t="shared" si="32"/>
        <v>e185</v>
      </c>
      <c r="L429" s="191" t="str">
        <f t="shared" si="33"/>
        <v>Obligations et titres assimilés émis par des organismes de titrisation</v>
      </c>
      <c r="M429" s="140"/>
      <c r="N429" s="140" t="s">
        <v>192</v>
      </c>
      <c r="O429" s="144" t="s">
        <v>427</v>
      </c>
      <c r="P429" s="138"/>
      <c r="Q429" s="138"/>
      <c r="R429" s="138"/>
      <c r="S429" s="138"/>
      <c r="T429" s="138"/>
      <c r="U429" s="138"/>
      <c r="V429" s="138"/>
    </row>
    <row r="430" spans="10:26">
      <c r="J430" s="83" t="s">
        <v>59</v>
      </c>
      <c r="K430" s="139" t="str">
        <f t="shared" si="32"/>
        <v>e81</v>
      </c>
      <c r="L430" s="191" t="str">
        <f t="shared" si="33"/>
        <v>Autres Obligations, parts de fonds communs de créance et titres participatifs négociés sur un marché reconnu</v>
      </c>
      <c r="M430" s="140"/>
      <c r="N430" s="140" t="s">
        <v>192</v>
      </c>
      <c r="O430" s="144" t="s">
        <v>427</v>
      </c>
      <c r="P430" s="138"/>
      <c r="Q430" s="138"/>
      <c r="R430" s="138"/>
      <c r="S430" s="138"/>
      <c r="T430" s="138"/>
      <c r="U430" s="138"/>
      <c r="V430" s="138"/>
    </row>
    <row r="431" spans="10:26">
      <c r="J431" s="70" t="s">
        <v>508</v>
      </c>
      <c r="K431" s="139" t="str">
        <f t="shared" si="32"/>
        <v>e186</v>
      </c>
      <c r="L431" s="171" t="str">
        <f t="shared" si="33"/>
        <v>Obligations et titres assimilés non cotés</v>
      </c>
      <c r="M431" s="140" t="s">
        <v>190</v>
      </c>
      <c r="N431" s="140" t="s">
        <v>192</v>
      </c>
      <c r="O431" s="144" t="s">
        <v>427</v>
      </c>
      <c r="P431" s="138"/>
      <c r="Q431" s="138"/>
      <c r="R431" s="138"/>
      <c r="T431" s="138"/>
      <c r="U431" s="138"/>
      <c r="V431" s="138"/>
    </row>
    <row r="432" spans="10:26">
      <c r="J432" s="71" t="s">
        <v>38</v>
      </c>
      <c r="K432" s="139" t="str">
        <f t="shared" si="32"/>
        <v>e187</v>
      </c>
      <c r="L432" s="171" t="str">
        <f t="shared" si="33"/>
        <v>Obligations non cotées émises par des organismes de titrisation</v>
      </c>
      <c r="M432" s="140"/>
      <c r="N432" s="140" t="s">
        <v>192</v>
      </c>
      <c r="O432" s="144" t="s">
        <v>427</v>
      </c>
      <c r="P432" s="138"/>
      <c r="Q432" s="138"/>
      <c r="R432" s="138"/>
      <c r="T432" s="138"/>
    </row>
    <row r="433" spans="10:18">
      <c r="J433" s="71" t="s">
        <v>35</v>
      </c>
      <c r="K433" s="139" t="str">
        <f t="shared" si="32"/>
        <v>e80</v>
      </c>
      <c r="L433" s="171" t="str">
        <f t="shared" si="33"/>
        <v>Autres obligations non cotées</v>
      </c>
      <c r="M433" s="140"/>
      <c r="N433" s="140" t="s">
        <v>192</v>
      </c>
      <c r="O433" s="144" t="s">
        <v>427</v>
      </c>
      <c r="P433" s="138"/>
      <c r="Q433" s="138"/>
      <c r="R433" s="138"/>
    </row>
    <row r="434" spans="10:18">
      <c r="J434" s="70" t="s">
        <v>1587</v>
      </c>
      <c r="K434" s="139" t="str">
        <f t="shared" si="32"/>
        <v>e300</v>
      </c>
      <c r="L434" s="171" t="str">
        <f t="shared" si="33"/>
        <v>Titres de créance négociables et bons du trésor</v>
      </c>
      <c r="M434" s="140" t="s">
        <v>190</v>
      </c>
      <c r="N434" s="140" t="s">
        <v>192</v>
      </c>
      <c r="O434" s="144" t="s">
        <v>427</v>
      </c>
      <c r="P434" s="138"/>
      <c r="Q434" s="138"/>
      <c r="R434" s="138"/>
    </row>
    <row r="435" spans="10:18">
      <c r="J435" s="257" t="s">
        <v>2737</v>
      </c>
      <c r="K435" s="218" t="str">
        <f t="shared" si="32"/>
        <v>e383</v>
      </c>
      <c r="L435" s="171" t="str">
        <f t="shared" si="33"/>
        <v>Titres de créance négociables à court terme</v>
      </c>
      <c r="M435" s="110"/>
      <c r="N435" s="110" t="s">
        <v>192</v>
      </c>
      <c r="O435" s="111" t="s">
        <v>427</v>
      </c>
      <c r="P435" s="138"/>
      <c r="Q435" s="138"/>
      <c r="R435" s="138"/>
    </row>
    <row r="436" spans="10:18" ht="15" customHeight="1">
      <c r="J436" s="257" t="s">
        <v>2738</v>
      </c>
      <c r="K436" s="218" t="str">
        <f t="shared" ref="K436:K458" si="34">VLOOKUP(J436,A:B,2,FALSE)</f>
        <v>e384</v>
      </c>
      <c r="L436" s="171" t="str">
        <f t="shared" si="33"/>
        <v>Titres de créance négociables à moyen terme</v>
      </c>
      <c r="M436" s="110"/>
      <c r="N436" s="110" t="s">
        <v>192</v>
      </c>
      <c r="O436" s="111" t="s">
        <v>427</v>
      </c>
      <c r="P436" s="138"/>
      <c r="Q436" s="138"/>
      <c r="R436" s="138"/>
    </row>
    <row r="437" spans="10:18">
      <c r="J437" s="71" t="s">
        <v>1588</v>
      </c>
      <c r="K437" s="139" t="str">
        <f t="shared" si="34"/>
        <v>e95</v>
      </c>
      <c r="L437" s="171" t="str">
        <f t="shared" si="33"/>
        <v>Autres titres de créance négociables</v>
      </c>
      <c r="M437" s="140"/>
      <c r="N437" s="140" t="s">
        <v>192</v>
      </c>
      <c r="O437" s="144" t="s">
        <v>427</v>
      </c>
      <c r="P437" s="138"/>
      <c r="Q437" s="138"/>
      <c r="R437" s="138"/>
    </row>
    <row r="438" spans="10:18">
      <c r="J438" s="71" t="s">
        <v>36</v>
      </c>
      <c r="K438" s="139" t="str">
        <f t="shared" si="34"/>
        <v>e99</v>
      </c>
      <c r="L438" s="171" t="str">
        <f t="shared" si="33"/>
        <v>Bons du Trésor</v>
      </c>
      <c r="M438" s="140"/>
      <c r="N438" s="140" t="s">
        <v>192</v>
      </c>
      <c r="O438" s="144" t="s">
        <v>427</v>
      </c>
      <c r="P438" s="138"/>
      <c r="Q438" s="138"/>
      <c r="R438" s="138"/>
    </row>
    <row r="439" spans="10:18">
      <c r="J439" s="70" t="s">
        <v>1589</v>
      </c>
      <c r="K439" s="139" t="str">
        <f t="shared" si="34"/>
        <v>e82</v>
      </c>
      <c r="L439" s="171" t="str">
        <f t="shared" si="33"/>
        <v>Autres obligations, titres de créance négociables et autres titres à revenu fixe</v>
      </c>
      <c r="M439" s="140"/>
      <c r="N439" s="140" t="s">
        <v>192</v>
      </c>
      <c r="O439" s="144" t="s">
        <v>427</v>
      </c>
      <c r="P439" s="138"/>
      <c r="Q439" s="138"/>
      <c r="R439" s="138"/>
    </row>
    <row r="440" spans="10:18">
      <c r="J440" s="56" t="s">
        <v>34</v>
      </c>
      <c r="K440" s="139" t="str">
        <f t="shared" si="34"/>
        <v>e210</v>
      </c>
      <c r="L440" s="171" t="str">
        <f t="shared" si="33"/>
        <v>Prêts</v>
      </c>
      <c r="M440" s="140" t="s">
        <v>190</v>
      </c>
      <c r="N440" s="140" t="s">
        <v>192</v>
      </c>
      <c r="O440" s="144" t="s">
        <v>427</v>
      </c>
      <c r="P440" s="138"/>
      <c r="Q440" s="138"/>
      <c r="R440" s="138"/>
    </row>
    <row r="441" spans="10:18">
      <c r="J441" s="70" t="s">
        <v>48</v>
      </c>
      <c r="K441" s="139" t="str">
        <f t="shared" si="34"/>
        <v>e212</v>
      </c>
      <c r="L441" s="171" t="str">
        <f t="shared" si="33"/>
        <v>Prêts obtenus ou garantis par un état membre de l'OCDE</v>
      </c>
      <c r="M441" s="140"/>
      <c r="N441" s="140" t="s">
        <v>192</v>
      </c>
      <c r="O441" s="144" t="s">
        <v>427</v>
      </c>
      <c r="P441" s="138"/>
      <c r="Q441" s="138"/>
      <c r="R441" s="138"/>
    </row>
    <row r="442" spans="10:18">
      <c r="J442" s="70" t="s">
        <v>49</v>
      </c>
      <c r="K442" s="139" t="str">
        <f t="shared" si="34"/>
        <v>e211</v>
      </c>
      <c r="L442" s="171" t="str">
        <f t="shared" si="33"/>
        <v>Prêts hypothécaires</v>
      </c>
      <c r="M442" s="140"/>
      <c r="N442" s="140" t="s">
        <v>192</v>
      </c>
      <c r="O442" s="144" t="s">
        <v>427</v>
      </c>
      <c r="P442" s="138"/>
      <c r="Q442" s="138"/>
      <c r="R442" s="138"/>
    </row>
    <row r="443" spans="10:18">
      <c r="J443" s="70" t="s">
        <v>50</v>
      </c>
      <c r="K443" s="139" t="str">
        <f t="shared" si="34"/>
        <v>e84</v>
      </c>
      <c r="L443" s="171" t="str">
        <f t="shared" si="33"/>
        <v>Autres prêts</v>
      </c>
      <c r="M443" s="140" t="s">
        <v>190</v>
      </c>
      <c r="N443" s="140" t="s">
        <v>192</v>
      </c>
      <c r="O443" s="144" t="s">
        <v>427</v>
      </c>
      <c r="P443" s="138"/>
      <c r="Q443" s="138"/>
      <c r="R443" s="138"/>
    </row>
    <row r="444" spans="10:18">
      <c r="J444" s="71" t="s">
        <v>57</v>
      </c>
      <c r="K444" s="139" t="str">
        <f t="shared" si="34"/>
        <v>e85</v>
      </c>
      <c r="L444" s="171" t="str">
        <f t="shared" si="33"/>
        <v>Autres prêts garantis</v>
      </c>
      <c r="M444" s="140"/>
      <c r="N444" s="140" t="s">
        <v>192</v>
      </c>
      <c r="O444" s="144" t="s">
        <v>427</v>
      </c>
      <c r="P444" s="138"/>
      <c r="Q444" s="138"/>
      <c r="R444" s="138"/>
    </row>
    <row r="445" spans="10:18">
      <c r="J445" s="71" t="s">
        <v>58</v>
      </c>
      <c r="K445" s="139" t="str">
        <f t="shared" si="34"/>
        <v>e86</v>
      </c>
      <c r="L445" s="171" t="str">
        <f t="shared" si="33"/>
        <v>Autres prêts non garantis</v>
      </c>
      <c r="M445" s="140"/>
      <c r="N445" s="140" t="s">
        <v>192</v>
      </c>
      <c r="O445" s="144" t="s">
        <v>427</v>
      </c>
      <c r="P445" s="138"/>
      <c r="Q445" s="138"/>
      <c r="R445" s="138"/>
    </row>
    <row r="446" spans="10:18">
      <c r="J446" s="70" t="s">
        <v>1836</v>
      </c>
      <c r="K446" s="139" t="str">
        <f t="shared" si="34"/>
        <v>e96</v>
      </c>
      <c r="L446" s="171" t="str">
        <f t="shared" si="33"/>
        <v>Avances sur polices/sur bulletins d'adhésion à un règlement ou sur contrat</v>
      </c>
      <c r="M446" s="140"/>
      <c r="N446" s="140" t="s">
        <v>192</v>
      </c>
      <c r="O446" s="144" t="s">
        <v>427</v>
      </c>
      <c r="P446" s="138"/>
      <c r="Q446" s="138"/>
      <c r="R446" s="138"/>
    </row>
    <row r="447" spans="10:18">
      <c r="J447" s="56" t="s">
        <v>31</v>
      </c>
      <c r="K447" s="139" t="str">
        <f t="shared" si="34"/>
        <v>e134</v>
      </c>
      <c r="L447" s="171" t="str">
        <f t="shared" si="33"/>
        <v>Dépôts auprès des établissements de crédit</v>
      </c>
      <c r="M447" s="140" t="s">
        <v>190</v>
      </c>
      <c r="N447" s="140" t="s">
        <v>192</v>
      </c>
      <c r="O447" s="144" t="s">
        <v>427</v>
      </c>
      <c r="P447" s="138"/>
      <c r="Q447" s="138"/>
      <c r="R447" s="138"/>
    </row>
    <row r="448" spans="10:18">
      <c r="J448" s="70" t="s">
        <v>51</v>
      </c>
      <c r="K448" s="139" t="str">
        <f t="shared" si="34"/>
        <v>e72</v>
      </c>
      <c r="L448" s="171" t="str">
        <f t="shared" si="33"/>
        <v>Autres dépôts de garantie auprès d'établissements de crédit</v>
      </c>
      <c r="M448" s="140"/>
      <c r="N448" s="140" t="s">
        <v>192</v>
      </c>
      <c r="O448" s="144" t="s">
        <v>427</v>
      </c>
      <c r="P448" s="138"/>
      <c r="Q448" s="138"/>
      <c r="R448" s="138"/>
    </row>
    <row r="449" spans="1:32">
      <c r="J449" s="70" t="s">
        <v>52</v>
      </c>
      <c r="K449" s="139" t="str">
        <f t="shared" si="34"/>
        <v>e71</v>
      </c>
      <c r="L449" s="171" t="str">
        <f t="shared" si="33"/>
        <v>Autres dépôts auprès d'établissements de crédit</v>
      </c>
      <c r="M449" s="140"/>
      <c r="N449" s="140" t="s">
        <v>192</v>
      </c>
      <c r="O449" s="144" t="s">
        <v>427</v>
      </c>
      <c r="P449" s="138"/>
      <c r="Q449" s="138"/>
      <c r="R449" s="138"/>
    </row>
    <row r="450" spans="1:32">
      <c r="J450" s="56" t="s">
        <v>30</v>
      </c>
      <c r="K450" s="139" t="str">
        <f t="shared" si="34"/>
        <v>e83</v>
      </c>
      <c r="L450" s="171" t="str">
        <f t="shared" si="33"/>
        <v>Autres placements</v>
      </c>
      <c r="M450" s="140" t="s">
        <v>190</v>
      </c>
      <c r="N450" s="140" t="s">
        <v>192</v>
      </c>
      <c r="O450" s="144" t="s">
        <v>427</v>
      </c>
      <c r="P450" s="138"/>
      <c r="Q450" s="138"/>
      <c r="R450" s="138"/>
    </row>
    <row r="451" spans="1:32">
      <c r="J451" s="70" t="s">
        <v>2455</v>
      </c>
      <c r="K451" s="139" t="str">
        <f t="shared" si="34"/>
        <v>e379</v>
      </c>
      <c r="L451" s="139" t="str">
        <f t="shared" si="33"/>
        <v>Autres placements [Comptes 234]</v>
      </c>
      <c r="M451" s="140" t="s">
        <v>190</v>
      </c>
      <c r="N451" s="140" t="s">
        <v>192</v>
      </c>
      <c r="O451" s="144" t="s">
        <v>427</v>
      </c>
      <c r="P451" s="138"/>
      <c r="Q451" s="138"/>
      <c r="R451" s="138"/>
    </row>
    <row r="452" spans="1:32">
      <c r="J452" s="71" t="s">
        <v>32</v>
      </c>
      <c r="K452" s="139" t="str">
        <f t="shared" si="34"/>
        <v>e136</v>
      </c>
      <c r="L452" s="171" t="str">
        <f t="shared" si="33"/>
        <v>Dépôts et cautionnements</v>
      </c>
      <c r="M452" s="140"/>
      <c r="N452" s="140" t="s">
        <v>192</v>
      </c>
      <c r="O452" s="144" t="s">
        <v>427</v>
      </c>
      <c r="P452" s="138"/>
      <c r="Q452" s="138"/>
      <c r="R452" s="138"/>
    </row>
    <row r="453" spans="1:32">
      <c r="J453" s="71" t="s">
        <v>53</v>
      </c>
      <c r="K453" s="139" t="str">
        <f t="shared" si="34"/>
        <v>e131</v>
      </c>
      <c r="L453" s="171" t="str">
        <f t="shared" si="33"/>
        <v>Créances représentatives de titres prêtés</v>
      </c>
      <c r="M453" s="140"/>
      <c r="N453" s="140" t="s">
        <v>192</v>
      </c>
      <c r="O453" s="144" t="s">
        <v>427</v>
      </c>
      <c r="P453" s="138"/>
      <c r="Q453" s="138"/>
      <c r="R453" s="138"/>
      <c r="AA453" s="138"/>
      <c r="AB453" s="138"/>
      <c r="AC453" s="138"/>
      <c r="AD453" s="138"/>
      <c r="AE453" s="138"/>
    </row>
    <row r="454" spans="1:32">
      <c r="J454" s="71" t="s">
        <v>54</v>
      </c>
      <c r="K454" s="139" t="str">
        <f t="shared" si="34"/>
        <v>e135</v>
      </c>
      <c r="L454" s="171" t="str">
        <f t="shared" si="33"/>
        <v>Dépôts de garantie, liées à des instruments financiers à terme, effectués en espèces</v>
      </c>
      <c r="M454" s="140"/>
      <c r="N454" s="140" t="s">
        <v>192</v>
      </c>
      <c r="O454" s="144" t="s">
        <v>427</v>
      </c>
      <c r="P454" s="138"/>
      <c r="Q454" s="138"/>
      <c r="R454" s="138"/>
    </row>
    <row r="455" spans="1:32">
      <c r="J455" s="71" t="s">
        <v>55</v>
      </c>
      <c r="K455" s="139" t="str">
        <f t="shared" si="34"/>
        <v>e301</v>
      </c>
      <c r="L455" s="171" t="str">
        <f t="shared" si="33"/>
        <v>Titres déposés en garantie avec transfert de propriété au titre d'opérations sur instruments financiers à terme</v>
      </c>
      <c r="M455" s="140"/>
      <c r="N455" s="140" t="s">
        <v>192</v>
      </c>
      <c r="O455" s="144" t="s">
        <v>427</v>
      </c>
      <c r="P455" s="138"/>
      <c r="Q455" s="138"/>
      <c r="R455" s="138"/>
      <c r="S455" s="138"/>
      <c r="W455" s="138"/>
    </row>
    <row r="456" spans="1:32">
      <c r="J456" s="71" t="s">
        <v>47</v>
      </c>
      <c r="K456" s="139" t="str">
        <f t="shared" si="34"/>
        <v>e60</v>
      </c>
      <c r="L456" s="171" t="str">
        <f t="shared" si="33"/>
        <v>Autres</v>
      </c>
      <c r="M456" s="140"/>
      <c r="N456" s="140" t="s">
        <v>192</v>
      </c>
      <c r="O456" s="144" t="s">
        <v>427</v>
      </c>
      <c r="P456" s="138"/>
      <c r="Q456" s="138"/>
      <c r="R456" s="138"/>
      <c r="U456" s="138"/>
      <c r="V456" s="138"/>
    </row>
    <row r="457" spans="1:32">
      <c r="J457" s="56" t="s">
        <v>1937</v>
      </c>
      <c r="K457" s="139" t="str">
        <f t="shared" si="34"/>
        <v>e128</v>
      </c>
      <c r="L457" s="171" t="str">
        <f t="shared" si="33"/>
        <v>Créances pour espèces déposées chez les cédantes</v>
      </c>
      <c r="M457" s="140"/>
      <c r="N457" s="140" t="s">
        <v>192</v>
      </c>
      <c r="O457" s="144" t="s">
        <v>427</v>
      </c>
      <c r="P457" s="138"/>
      <c r="Q457" s="138"/>
      <c r="R457" s="5"/>
      <c r="T457" s="138"/>
    </row>
    <row r="458" spans="1:32">
      <c r="J458" s="56" t="s">
        <v>1940</v>
      </c>
      <c r="K458" s="139" t="str">
        <f t="shared" si="34"/>
        <v>e353</v>
      </c>
      <c r="L458" s="171" t="str">
        <f t="shared" si="33"/>
        <v>Créance de la composante dépôt d'un contrat de réassurance</v>
      </c>
      <c r="M458" s="140"/>
      <c r="N458" s="140" t="s">
        <v>192</v>
      </c>
      <c r="O458" s="144" t="s">
        <v>427</v>
      </c>
      <c r="P458" s="138"/>
      <c r="Q458" s="138"/>
      <c r="R458" s="5"/>
      <c r="AF458" s="138"/>
    </row>
    <row r="459" spans="1:32">
      <c r="J459" s="12" t="s">
        <v>1624</v>
      </c>
      <c r="K459" s="139"/>
      <c r="L459" s="19"/>
      <c r="O459" s="41" t="s">
        <v>427</v>
      </c>
      <c r="Q459" t="s">
        <v>24</v>
      </c>
      <c r="R459" t="s">
        <v>2392</v>
      </c>
    </row>
    <row r="460" spans="1:32">
      <c r="J460" s="10" t="s">
        <v>244</v>
      </c>
      <c r="K460" s="139" t="str">
        <f t="shared" ref="K460:K499" si="35">VLOOKUP(J460,A:B,2,FALSE)</f>
        <v>x0</v>
      </c>
      <c r="L460" s="19" t="str">
        <f t="shared" ref="L460:L499" si="36">J460</f>
        <v>Total/NA</v>
      </c>
      <c r="M460" s="8" t="s">
        <v>190</v>
      </c>
      <c r="O460" t="s">
        <v>243</v>
      </c>
    </row>
    <row r="461" spans="1:32">
      <c r="A461" s="138"/>
      <c r="B461" s="138"/>
      <c r="C461" s="138"/>
      <c r="D461" s="138"/>
      <c r="E461" s="138"/>
      <c r="F461" s="138"/>
      <c r="G461" s="138"/>
      <c r="H461" s="138"/>
      <c r="J461" s="11" t="s">
        <v>1848</v>
      </c>
      <c r="K461" s="139" t="str">
        <f t="shared" si="35"/>
        <v>e164</v>
      </c>
      <c r="L461" s="19" t="str">
        <f t="shared" si="36"/>
        <v>Fonds mutualistes et réserves/capitaux propres</v>
      </c>
      <c r="M461" s="8" t="s">
        <v>190</v>
      </c>
      <c r="N461" s="8" t="s">
        <v>192</v>
      </c>
      <c r="O461" s="41" t="s">
        <v>427</v>
      </c>
    </row>
    <row r="462" spans="1:32">
      <c r="J462" s="72" t="s">
        <v>1837</v>
      </c>
      <c r="K462" s="139" t="str">
        <f t="shared" si="35"/>
        <v>e100</v>
      </c>
      <c r="L462" s="19" t="str">
        <f t="shared" si="36"/>
        <v>Capital/fonds</v>
      </c>
      <c r="M462" s="8" t="s">
        <v>190</v>
      </c>
      <c r="N462" s="8" t="s">
        <v>192</v>
      </c>
      <c r="O462" s="41" t="s">
        <v>427</v>
      </c>
    </row>
    <row r="463" spans="1:32" s="138" customFormat="1">
      <c r="A463"/>
      <c r="B463"/>
      <c r="C463"/>
      <c r="D463"/>
      <c r="E463"/>
      <c r="F463"/>
      <c r="G463"/>
      <c r="H463"/>
      <c r="I463"/>
      <c r="J463" s="64" t="s">
        <v>205</v>
      </c>
      <c r="K463" s="139" t="str">
        <f t="shared" si="35"/>
        <v>e102</v>
      </c>
      <c r="L463" s="190" t="str">
        <f t="shared" si="36"/>
        <v>Capital social</v>
      </c>
      <c r="M463" s="8"/>
      <c r="N463" s="8" t="s">
        <v>192</v>
      </c>
      <c r="O463" s="41" t="s">
        <v>427</v>
      </c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J464" s="56" t="s">
        <v>1933</v>
      </c>
      <c r="K464" s="139" t="str">
        <f t="shared" si="35"/>
        <v>e352</v>
      </c>
      <c r="L464" s="171" t="str">
        <f t="shared" si="36"/>
        <v>Fonds de dotation sans droit de reprise</v>
      </c>
      <c r="M464" s="8" t="s">
        <v>190</v>
      </c>
      <c r="N464" s="8" t="s">
        <v>192</v>
      </c>
      <c r="O464" s="41" t="s">
        <v>427</v>
      </c>
    </row>
    <row r="465" spans="9:15">
      <c r="J465" s="69" t="s">
        <v>206</v>
      </c>
      <c r="K465" s="139" t="str">
        <f t="shared" si="35"/>
        <v>e162</v>
      </c>
      <c r="L465" s="190" t="str">
        <f t="shared" si="36"/>
        <v>Fonds d'établissement constitué</v>
      </c>
      <c r="N465" s="8" t="s">
        <v>192</v>
      </c>
      <c r="O465" s="41" t="s">
        <v>427</v>
      </c>
    </row>
    <row r="466" spans="9:15">
      <c r="I466" s="138"/>
      <c r="J466" s="70" t="s">
        <v>1931</v>
      </c>
      <c r="K466" s="139" t="str">
        <f t="shared" si="35"/>
        <v>e351</v>
      </c>
      <c r="L466" s="171" t="str">
        <f t="shared" si="36"/>
        <v>Certificats mutualistes admis en fonds d'établissement</v>
      </c>
      <c r="N466" s="8" t="s">
        <v>192</v>
      </c>
      <c r="O466" s="41" t="s">
        <v>427</v>
      </c>
    </row>
    <row r="467" spans="9:15">
      <c r="J467" s="69" t="s">
        <v>207</v>
      </c>
      <c r="K467" s="139" t="str">
        <f t="shared" si="35"/>
        <v>e159</v>
      </c>
      <c r="L467" s="190" t="str">
        <f t="shared" si="36"/>
        <v>Fonds de développement constitué</v>
      </c>
      <c r="N467" s="8" t="s">
        <v>192</v>
      </c>
      <c r="O467" s="41" t="s">
        <v>427</v>
      </c>
    </row>
    <row r="468" spans="9:15">
      <c r="J468" s="69" t="s">
        <v>208</v>
      </c>
      <c r="K468" s="139" t="str">
        <f t="shared" si="35"/>
        <v>e166</v>
      </c>
      <c r="L468" s="190" t="str">
        <f t="shared" si="36"/>
        <v>Fonds social complémentaire</v>
      </c>
      <c r="N468" s="8" t="s">
        <v>192</v>
      </c>
      <c r="O468" s="41" t="s">
        <v>427</v>
      </c>
    </row>
    <row r="469" spans="9:15">
      <c r="J469" s="69" t="s">
        <v>209</v>
      </c>
      <c r="K469" s="139" t="str">
        <f t="shared" si="35"/>
        <v>e163</v>
      </c>
      <c r="L469" s="190" t="str">
        <f t="shared" si="36"/>
        <v>Fonds issus de droits d'adhésion constitués</v>
      </c>
      <c r="N469" s="8" t="s">
        <v>192</v>
      </c>
      <c r="O469" s="41" t="s">
        <v>427</v>
      </c>
    </row>
    <row r="470" spans="9:15">
      <c r="J470" s="69" t="s">
        <v>210</v>
      </c>
      <c r="K470" s="139" t="str">
        <f t="shared" si="35"/>
        <v>e182</v>
      </c>
      <c r="L470" s="190" t="str">
        <f t="shared" si="36"/>
        <v>Legs et donations avec contrepartie d'actifs immobilisés non assortis d'une obligation ou d'une condition</v>
      </c>
      <c r="N470" s="8" t="s">
        <v>192</v>
      </c>
      <c r="O470" s="41" t="s">
        <v>427</v>
      </c>
    </row>
    <row r="471" spans="9:15">
      <c r="J471" s="69" t="s">
        <v>211</v>
      </c>
      <c r="K471" s="139" t="str">
        <f t="shared" si="35"/>
        <v>e63</v>
      </c>
      <c r="L471" s="190" t="str">
        <f t="shared" si="36"/>
        <v>Autres apports sans droit de reprise</v>
      </c>
      <c r="N471" s="8" t="s">
        <v>192</v>
      </c>
      <c r="O471" s="41" t="s">
        <v>427</v>
      </c>
    </row>
    <row r="472" spans="9:15">
      <c r="J472" s="56" t="s">
        <v>89</v>
      </c>
      <c r="K472" s="139" t="str">
        <f t="shared" si="35"/>
        <v>e160</v>
      </c>
      <c r="L472" s="171" t="str">
        <f t="shared" si="36"/>
        <v>Fonds de dotation avec droit de reprise</v>
      </c>
      <c r="M472" s="8" t="s">
        <v>190</v>
      </c>
      <c r="N472" s="8" t="s">
        <v>192</v>
      </c>
      <c r="O472" s="41" t="s">
        <v>427</v>
      </c>
    </row>
    <row r="473" spans="9:15">
      <c r="J473" s="69" t="s">
        <v>212</v>
      </c>
      <c r="K473" s="139" t="str">
        <f t="shared" si="35"/>
        <v>e150</v>
      </c>
      <c r="L473" s="190" t="str">
        <f t="shared" si="36"/>
        <v>Emprunt pour fonds d'établissement</v>
      </c>
      <c r="N473" s="8" t="s">
        <v>192</v>
      </c>
      <c r="O473" s="41" t="s">
        <v>427</v>
      </c>
    </row>
    <row r="474" spans="9:15">
      <c r="J474" s="69" t="s">
        <v>213</v>
      </c>
      <c r="K474" s="139" t="str">
        <f t="shared" si="35"/>
        <v>e149</v>
      </c>
      <c r="L474" s="190" t="str">
        <f t="shared" si="36"/>
        <v>Emprunt pour fonds de développement</v>
      </c>
      <c r="M474" s="110"/>
      <c r="N474" s="8" t="s">
        <v>192</v>
      </c>
      <c r="O474" s="41" t="s">
        <v>427</v>
      </c>
    </row>
    <row r="475" spans="9:15">
      <c r="J475" s="69" t="s">
        <v>214</v>
      </c>
      <c r="K475" s="139" t="str">
        <f t="shared" si="35"/>
        <v>e181</v>
      </c>
      <c r="L475" s="190" t="str">
        <f t="shared" si="36"/>
        <v>Legs et donations avec contrepartie d'actifs immobilisés assortis d'une obligation ou d'une condition</v>
      </c>
      <c r="N475" s="8" t="s">
        <v>192</v>
      </c>
      <c r="O475" s="41" t="s">
        <v>427</v>
      </c>
    </row>
    <row r="476" spans="9:15">
      <c r="J476" s="69" t="s">
        <v>215</v>
      </c>
      <c r="K476" s="139" t="str">
        <f t="shared" si="35"/>
        <v>e62</v>
      </c>
      <c r="L476" s="190" t="str">
        <f t="shared" si="36"/>
        <v>Autres apports avec droit de reprise</v>
      </c>
      <c r="N476" s="8" t="s">
        <v>192</v>
      </c>
      <c r="O476" s="41" t="s">
        <v>427</v>
      </c>
    </row>
    <row r="477" spans="9:15">
      <c r="J477" s="69" t="s">
        <v>216</v>
      </c>
      <c r="K477" s="139" t="str">
        <f t="shared" si="35"/>
        <v>e145</v>
      </c>
      <c r="L477" s="190" t="str">
        <f t="shared" si="36"/>
        <v>Droits des propriétaires (commodat)</v>
      </c>
      <c r="N477" s="8" t="s">
        <v>192</v>
      </c>
      <c r="O477" s="41" t="s">
        <v>427</v>
      </c>
    </row>
    <row r="478" spans="9:15">
      <c r="J478" s="64" t="s">
        <v>85</v>
      </c>
      <c r="K478" s="139" t="str">
        <f t="shared" si="35"/>
        <v>e217</v>
      </c>
      <c r="L478" s="190" t="str">
        <f t="shared" si="36"/>
        <v>Primes liées au capital social</v>
      </c>
      <c r="N478" s="8" t="s">
        <v>192</v>
      </c>
      <c r="O478" s="41" t="s">
        <v>427</v>
      </c>
    </row>
    <row r="479" spans="9:15">
      <c r="J479" s="64" t="s">
        <v>539</v>
      </c>
      <c r="K479" s="139" t="str">
        <f t="shared" si="35"/>
        <v>e146</v>
      </c>
      <c r="L479" s="190" t="str">
        <f t="shared" si="36"/>
        <v>Écarts de réévaluation</v>
      </c>
      <c r="M479" s="8" t="s">
        <v>190</v>
      </c>
      <c r="N479" s="8" t="s">
        <v>192</v>
      </c>
      <c r="O479" s="41" t="s">
        <v>427</v>
      </c>
    </row>
    <row r="480" spans="9:15">
      <c r="J480" s="69" t="s">
        <v>540</v>
      </c>
      <c r="K480" s="139" t="str">
        <f t="shared" si="35"/>
        <v>e148</v>
      </c>
      <c r="L480" s="190" t="str">
        <f t="shared" si="36"/>
        <v>Écarts de réévaluation sur des biens sans droit de reprise</v>
      </c>
      <c r="N480" s="8" t="s">
        <v>192</v>
      </c>
      <c r="O480" s="41" t="s">
        <v>427</v>
      </c>
    </row>
    <row r="481" spans="10:18">
      <c r="J481" s="69" t="s">
        <v>541</v>
      </c>
      <c r="K481" s="139" t="str">
        <f t="shared" si="35"/>
        <v>e147</v>
      </c>
      <c r="L481" s="190" t="str">
        <f t="shared" si="36"/>
        <v>Écarts de réévaluation sur des biens avec droit de reprise</v>
      </c>
      <c r="N481" s="8" t="s">
        <v>192</v>
      </c>
      <c r="O481" s="41" t="s">
        <v>427</v>
      </c>
    </row>
    <row r="482" spans="10:18">
      <c r="J482" s="67" t="s">
        <v>542</v>
      </c>
      <c r="K482" s="139" t="str">
        <f t="shared" si="35"/>
        <v>e262</v>
      </c>
      <c r="L482" s="190" t="str">
        <f t="shared" si="36"/>
        <v>Réserves</v>
      </c>
      <c r="M482" s="8" t="s">
        <v>190</v>
      </c>
      <c r="N482" s="8" t="s">
        <v>192</v>
      </c>
      <c r="O482" s="41" t="s">
        <v>427</v>
      </c>
    </row>
    <row r="483" spans="10:18">
      <c r="J483" s="64" t="s">
        <v>217</v>
      </c>
      <c r="K483" s="139" t="str">
        <f t="shared" si="35"/>
        <v>e264</v>
      </c>
      <c r="L483" s="190" t="str">
        <f t="shared" si="36"/>
        <v>Réserves des fonds techniques</v>
      </c>
      <c r="N483" s="8" t="s">
        <v>192</v>
      </c>
      <c r="O483" s="41" t="s">
        <v>427</v>
      </c>
    </row>
    <row r="484" spans="10:18">
      <c r="J484" s="64" t="s">
        <v>218</v>
      </c>
      <c r="K484" s="139" t="str">
        <f t="shared" si="35"/>
        <v>e267</v>
      </c>
      <c r="L484" s="190" t="str">
        <f t="shared" si="36"/>
        <v>Réserves indisponibles</v>
      </c>
      <c r="N484" s="8" t="s">
        <v>192</v>
      </c>
      <c r="O484" s="41" t="s">
        <v>427</v>
      </c>
    </row>
    <row r="485" spans="10:18">
      <c r="J485" s="64" t="s">
        <v>219</v>
      </c>
      <c r="K485" s="139" t="str">
        <f t="shared" si="35"/>
        <v>e272</v>
      </c>
      <c r="L485" s="190" t="str">
        <f t="shared" si="36"/>
        <v>Réserves statutaires ou contractuelles</v>
      </c>
      <c r="N485" s="8" t="s">
        <v>192</v>
      </c>
      <c r="O485" s="41" t="s">
        <v>427</v>
      </c>
    </row>
    <row r="486" spans="10:18">
      <c r="J486" s="56" t="s">
        <v>1249</v>
      </c>
      <c r="K486" s="139" t="str">
        <f t="shared" si="35"/>
        <v>e271</v>
      </c>
      <c r="L486" s="171" t="str">
        <f t="shared" si="36"/>
        <v>Réserves réglementées</v>
      </c>
      <c r="M486" s="8" t="s">
        <v>190</v>
      </c>
      <c r="N486" s="8" t="s">
        <v>192</v>
      </c>
      <c r="O486" s="41" t="s">
        <v>427</v>
      </c>
    </row>
    <row r="487" spans="10:18">
      <c r="J487" s="69" t="s">
        <v>1392</v>
      </c>
      <c r="K487" s="139" t="str">
        <f t="shared" si="35"/>
        <v>e269</v>
      </c>
      <c r="L487" s="190" t="str">
        <f t="shared" si="36"/>
        <v>Réserve pour plus value nette à long terme</v>
      </c>
      <c r="N487" s="8" t="s">
        <v>192</v>
      </c>
      <c r="O487" s="41" t="s">
        <v>427</v>
      </c>
    </row>
    <row r="488" spans="10:18">
      <c r="J488" s="69" t="s">
        <v>1389</v>
      </c>
      <c r="K488" s="139" t="str">
        <f t="shared" si="35"/>
        <v>e270</v>
      </c>
      <c r="L488" s="190" t="str">
        <f t="shared" si="36"/>
        <v>Réserve pour remboursement d'emprunt pour fonds d'établissement</v>
      </c>
      <c r="N488" s="8" t="s">
        <v>192</v>
      </c>
      <c r="O488" s="41" t="s">
        <v>427</v>
      </c>
    </row>
    <row r="489" spans="10:18">
      <c r="J489" s="69" t="s">
        <v>2486</v>
      </c>
      <c r="K489" s="139" t="str">
        <f t="shared" si="35"/>
        <v>e381</v>
      </c>
      <c r="L489" s="190" t="str">
        <f t="shared" si="36"/>
        <v>Réserve spéciale de solvabilité</v>
      </c>
      <c r="M489" s="140"/>
      <c r="N489" s="140" t="s">
        <v>192</v>
      </c>
      <c r="O489" s="144" t="s">
        <v>427</v>
      </c>
      <c r="P489" s="138"/>
      <c r="Q489" s="138"/>
      <c r="R489" s="138"/>
    </row>
    <row r="490" spans="10:18">
      <c r="J490" s="69" t="s">
        <v>2484</v>
      </c>
      <c r="K490" s="139" t="str">
        <f t="shared" si="35"/>
        <v>e380</v>
      </c>
      <c r="L490" s="190" t="str">
        <f t="shared" si="36"/>
        <v>Autres réserves réglementées</v>
      </c>
      <c r="M490" s="140"/>
      <c r="N490" s="140" t="s">
        <v>192</v>
      </c>
      <c r="O490" s="144" t="s">
        <v>427</v>
      </c>
      <c r="P490" s="138"/>
      <c r="Q490" s="138"/>
      <c r="R490" s="138"/>
    </row>
    <row r="491" spans="10:18">
      <c r="J491" s="69" t="s">
        <v>1390</v>
      </c>
      <c r="K491" s="139" t="str">
        <f t="shared" si="35"/>
        <v>e268</v>
      </c>
      <c r="L491" s="190" t="str">
        <f t="shared" si="36"/>
        <v>Réserve pour fonds de garantie</v>
      </c>
      <c r="N491" s="8" t="s">
        <v>192</v>
      </c>
      <c r="O491" s="41" t="s">
        <v>427</v>
      </c>
    </row>
    <row r="492" spans="10:18">
      <c r="J492" s="69" t="s">
        <v>1391</v>
      </c>
      <c r="K492" s="139" t="str">
        <f t="shared" si="35"/>
        <v>e263</v>
      </c>
      <c r="L492" s="190" t="str">
        <f t="shared" si="36"/>
        <v>Réserve de capitalisation</v>
      </c>
      <c r="N492" s="8" t="s">
        <v>192</v>
      </c>
      <c r="O492" s="41" t="s">
        <v>427</v>
      </c>
    </row>
    <row r="493" spans="10:18">
      <c r="J493" s="64" t="s">
        <v>1393</v>
      </c>
      <c r="K493" s="139" t="str">
        <f t="shared" si="35"/>
        <v>e265</v>
      </c>
      <c r="L493" s="190" t="str">
        <f t="shared" si="36"/>
        <v>Réserve du fonds de gestion</v>
      </c>
      <c r="N493" s="8" t="s">
        <v>192</v>
      </c>
      <c r="O493" s="41" t="s">
        <v>427</v>
      </c>
    </row>
    <row r="494" spans="10:18">
      <c r="J494" s="64" t="s">
        <v>1394</v>
      </c>
      <c r="K494" s="139" t="str">
        <f t="shared" si="35"/>
        <v>e266</v>
      </c>
      <c r="L494" s="190" t="str">
        <f t="shared" si="36"/>
        <v>Réserve du fonds social</v>
      </c>
      <c r="N494" s="8" t="s">
        <v>192</v>
      </c>
      <c r="O494" s="41" t="s">
        <v>427</v>
      </c>
    </row>
    <row r="495" spans="10:18">
      <c r="J495" s="64" t="s">
        <v>86</v>
      </c>
      <c r="K495" s="139" t="str">
        <f t="shared" si="35"/>
        <v>e94</v>
      </c>
      <c r="L495" s="190" t="str">
        <f t="shared" si="36"/>
        <v>Autres réserves</v>
      </c>
      <c r="N495" s="8" t="s">
        <v>192</v>
      </c>
      <c r="O495" s="41" t="s">
        <v>427</v>
      </c>
    </row>
    <row r="496" spans="10:18">
      <c r="J496" s="67" t="s">
        <v>1846</v>
      </c>
      <c r="K496" s="139" t="str">
        <f t="shared" si="35"/>
        <v>e75</v>
      </c>
      <c r="L496" s="190" t="str">
        <f t="shared" si="36"/>
        <v>Autres éléments de fonds mutualistes et réserves/capitaux propres</v>
      </c>
      <c r="M496" s="8" t="s">
        <v>190</v>
      </c>
      <c r="N496" s="8" t="s">
        <v>192</v>
      </c>
      <c r="O496" s="41" t="s">
        <v>427</v>
      </c>
    </row>
    <row r="497" spans="10:18">
      <c r="J497" s="64" t="s">
        <v>87</v>
      </c>
      <c r="K497" s="139" t="str">
        <f t="shared" si="35"/>
        <v>e259</v>
      </c>
      <c r="L497" s="190" t="str">
        <f t="shared" si="36"/>
        <v>Report à nouveau</v>
      </c>
      <c r="M497" s="41"/>
      <c r="N497" s="41" t="s">
        <v>192</v>
      </c>
      <c r="O497" s="41" t="s">
        <v>427</v>
      </c>
    </row>
    <row r="498" spans="10:18">
      <c r="J498" s="64" t="s">
        <v>220</v>
      </c>
      <c r="K498" s="139" t="str">
        <f t="shared" si="35"/>
        <v>e274</v>
      </c>
      <c r="L498" s="190" t="str">
        <f t="shared" si="36"/>
        <v>Résultat de l'exercice</v>
      </c>
      <c r="M498" s="41"/>
      <c r="N498" s="41" t="s">
        <v>192</v>
      </c>
      <c r="O498" s="41" t="s">
        <v>427</v>
      </c>
    </row>
    <row r="499" spans="10:18">
      <c r="J499" s="64" t="s">
        <v>221</v>
      </c>
      <c r="K499" s="139" t="str">
        <f t="shared" si="35"/>
        <v>e290</v>
      </c>
      <c r="L499" s="190" t="str">
        <f t="shared" si="36"/>
        <v>Subventions d'équipement et autres subventions d'investissement</v>
      </c>
      <c r="N499" s="8" t="s">
        <v>192</v>
      </c>
      <c r="O499" s="41" t="s">
        <v>427</v>
      </c>
      <c r="R499" s="5"/>
    </row>
    <row r="500" spans="10:18">
      <c r="J500" s="12" t="s">
        <v>1625</v>
      </c>
      <c r="K500" s="139"/>
      <c r="L500" s="19"/>
      <c r="O500" s="41" t="s">
        <v>427</v>
      </c>
      <c r="Q500" t="s">
        <v>120</v>
      </c>
      <c r="R500" s="160"/>
    </row>
    <row r="501" spans="10:18">
      <c r="J501" s="10" t="s">
        <v>244</v>
      </c>
      <c r="K501" s="139" t="str">
        <f t="shared" ref="K501:K526" si="37">VLOOKUP(J501,A:B,2,FALSE)</f>
        <v>x0</v>
      </c>
      <c r="L501" s="19" t="str">
        <f t="shared" ref="L501:L526" si="38">J501</f>
        <v>Total/NA</v>
      </c>
      <c r="M501" s="8" t="s">
        <v>190</v>
      </c>
      <c r="O501" t="s">
        <v>243</v>
      </c>
    </row>
    <row r="502" spans="10:18">
      <c r="J502" s="47" t="s">
        <v>106</v>
      </c>
      <c r="K502" s="139" t="str">
        <f t="shared" si="37"/>
        <v>e218</v>
      </c>
      <c r="L502" s="171" t="str">
        <f t="shared" si="38"/>
        <v>Primes/cotisation acquises</v>
      </c>
      <c r="M502" s="8" t="s">
        <v>190</v>
      </c>
      <c r="N502" s="8" t="s">
        <v>192</v>
      </c>
      <c r="O502" s="41" t="s">
        <v>427</v>
      </c>
    </row>
    <row r="503" spans="10:18">
      <c r="J503" s="22" t="s">
        <v>1850</v>
      </c>
      <c r="K503" s="139" t="str">
        <f t="shared" si="37"/>
        <v>e214</v>
      </c>
      <c r="L503" s="171" t="str">
        <f t="shared" si="38"/>
        <v>Primes/cotisations</v>
      </c>
      <c r="M503" s="8" t="s">
        <v>190</v>
      </c>
      <c r="N503" s="8" t="s">
        <v>192</v>
      </c>
      <c r="O503" s="41" t="s">
        <v>427</v>
      </c>
      <c r="P503" s="138"/>
    </row>
    <row r="504" spans="10:18">
      <c r="J504" s="56" t="s">
        <v>1851</v>
      </c>
      <c r="K504" s="139" t="str">
        <f t="shared" si="37"/>
        <v>e215</v>
      </c>
      <c r="L504" s="171" t="str">
        <f t="shared" si="38"/>
        <v>Primes/cotisations émises</v>
      </c>
      <c r="N504" s="8" t="s">
        <v>192</v>
      </c>
      <c r="O504" s="41" t="s">
        <v>427</v>
      </c>
      <c r="P504" s="138"/>
    </row>
    <row r="505" spans="10:18">
      <c r="J505" s="56" t="s">
        <v>1992</v>
      </c>
      <c r="K505" s="139" t="str">
        <f t="shared" si="37"/>
        <v>e354</v>
      </c>
      <c r="L505" s="171" t="str">
        <f t="shared" si="38"/>
        <v>Participation légale au titre de la CMU</v>
      </c>
      <c r="M505" s="140"/>
      <c r="N505" s="140" t="s">
        <v>192</v>
      </c>
      <c r="O505" s="144" t="s">
        <v>427</v>
      </c>
      <c r="Q505" s="138"/>
      <c r="R505" s="138"/>
    </row>
    <row r="506" spans="10:18">
      <c r="J506" s="56" t="s">
        <v>1993</v>
      </c>
      <c r="K506" s="139" t="str">
        <f t="shared" si="37"/>
        <v>e355</v>
      </c>
      <c r="L506" s="171" t="str">
        <f t="shared" si="38"/>
        <v>Participation légale au titre de l'ACS</v>
      </c>
      <c r="M506" s="140"/>
      <c r="N506" s="140" t="s">
        <v>192</v>
      </c>
      <c r="O506" s="144" t="s">
        <v>427</v>
      </c>
      <c r="Q506" s="138"/>
      <c r="R506" s="138"/>
    </row>
    <row r="507" spans="10:18">
      <c r="J507" s="56" t="s">
        <v>272</v>
      </c>
      <c r="K507" s="139" t="str">
        <f t="shared" si="37"/>
        <v>e118</v>
      </c>
      <c r="L507" s="171" t="str">
        <f t="shared" si="38"/>
        <v>Charges d'annulation</v>
      </c>
      <c r="N507" s="8" t="s">
        <v>191</v>
      </c>
      <c r="O507" s="41" t="s">
        <v>427</v>
      </c>
    </row>
    <row r="508" spans="10:18">
      <c r="J508" s="56" t="s">
        <v>271</v>
      </c>
      <c r="K508" s="139" t="str">
        <f t="shared" si="37"/>
        <v>e281</v>
      </c>
      <c r="L508" s="171" t="str">
        <f t="shared" si="38"/>
        <v>Ristournes</v>
      </c>
      <c r="N508" s="8" t="s">
        <v>191</v>
      </c>
      <c r="O508" s="41" t="s">
        <v>427</v>
      </c>
    </row>
    <row r="509" spans="10:18">
      <c r="J509" s="56" t="s">
        <v>543</v>
      </c>
      <c r="K509" s="139" t="str">
        <f t="shared" si="37"/>
        <v>e103</v>
      </c>
      <c r="L509" s="171" t="str">
        <f t="shared" si="38"/>
        <v>Charge de provisions pour primes restant à émettre</v>
      </c>
      <c r="N509" s="8" t="s">
        <v>192</v>
      </c>
      <c r="O509" s="41" t="s">
        <v>427</v>
      </c>
    </row>
    <row r="510" spans="10:18">
      <c r="J510" s="22" t="s">
        <v>1833</v>
      </c>
      <c r="K510" s="139" t="str">
        <f t="shared" si="37"/>
        <v>e110</v>
      </c>
      <c r="L510" s="171" t="str">
        <f t="shared" si="38"/>
        <v>Charge des provisions pour cotisations/primes non acquises</v>
      </c>
      <c r="N510" s="8" t="s">
        <v>192</v>
      </c>
      <c r="O510" s="41" t="s">
        <v>427</v>
      </c>
    </row>
    <row r="511" spans="10:18">
      <c r="J511" s="47" t="s">
        <v>18</v>
      </c>
      <c r="K511" s="139" t="str">
        <f t="shared" si="37"/>
        <v>e220</v>
      </c>
      <c r="L511" s="171" t="str">
        <f t="shared" si="38"/>
        <v>Produits des placements</v>
      </c>
      <c r="M511" s="8" t="s">
        <v>190</v>
      </c>
      <c r="N511" s="8" t="s">
        <v>192</v>
      </c>
      <c r="O511" s="41" t="s">
        <v>427</v>
      </c>
    </row>
    <row r="512" spans="10:18">
      <c r="J512" s="22" t="s">
        <v>298</v>
      </c>
      <c r="K512" s="139" t="str">
        <f t="shared" si="37"/>
        <v>e279</v>
      </c>
      <c r="L512" s="171" t="str">
        <f t="shared" si="38"/>
        <v>Revenus et autres produits de placements</v>
      </c>
      <c r="M512" s="8" t="s">
        <v>190</v>
      </c>
      <c r="N512" s="8" t="s">
        <v>192</v>
      </c>
      <c r="O512" s="41" t="s">
        <v>427</v>
      </c>
    </row>
    <row r="513" spans="10:18">
      <c r="J513" s="56" t="s">
        <v>103</v>
      </c>
      <c r="K513" s="139" t="str">
        <f t="shared" si="37"/>
        <v>e278</v>
      </c>
      <c r="L513" s="171" t="str">
        <f t="shared" si="38"/>
        <v>Revenus des placements</v>
      </c>
      <c r="N513" s="8" t="s">
        <v>192</v>
      </c>
      <c r="O513" s="41" t="s">
        <v>427</v>
      </c>
    </row>
    <row r="514" spans="10:18">
      <c r="J514" s="56" t="s">
        <v>104</v>
      </c>
      <c r="K514" s="139" t="str">
        <f t="shared" si="37"/>
        <v>e87</v>
      </c>
      <c r="L514" s="171" t="str">
        <f t="shared" si="38"/>
        <v>Autres produits des placements</v>
      </c>
      <c r="N514" s="8" t="s">
        <v>192</v>
      </c>
      <c r="O514" s="41" t="s">
        <v>427</v>
      </c>
    </row>
    <row r="515" spans="10:18">
      <c r="J515" s="22" t="s">
        <v>105</v>
      </c>
      <c r="K515" s="139" t="str">
        <f t="shared" si="37"/>
        <v>e223</v>
      </c>
      <c r="L515" s="171" t="str">
        <f t="shared" si="38"/>
        <v>Produits provenant de la réalisation des placements</v>
      </c>
      <c r="N515" s="8" t="s">
        <v>192</v>
      </c>
      <c r="O515" s="41" t="s">
        <v>427</v>
      </c>
    </row>
    <row r="516" spans="10:18">
      <c r="J516" s="47" t="s">
        <v>1140</v>
      </c>
      <c r="K516" s="139" t="str">
        <f t="shared" si="37"/>
        <v>e58</v>
      </c>
      <c r="L516" s="171" t="str">
        <f t="shared" si="38"/>
        <v>Ajustement ACAV (plus values)</v>
      </c>
      <c r="N516" s="8" t="s">
        <v>192</v>
      </c>
      <c r="O516" s="41" t="s">
        <v>427</v>
      </c>
    </row>
    <row r="517" spans="10:18">
      <c r="J517" s="47" t="s">
        <v>10</v>
      </c>
      <c r="K517" s="139" t="str">
        <f t="shared" si="37"/>
        <v>e89</v>
      </c>
      <c r="L517" s="171" t="str">
        <f t="shared" si="38"/>
        <v>Autres produits techniques</v>
      </c>
      <c r="M517" s="8" t="s">
        <v>190</v>
      </c>
      <c r="N517" s="8" t="s">
        <v>192</v>
      </c>
      <c r="O517" s="41" t="s">
        <v>427</v>
      </c>
    </row>
    <row r="518" spans="10:18">
      <c r="J518" s="22" t="s">
        <v>278</v>
      </c>
      <c r="K518" s="139" t="str">
        <f t="shared" si="37"/>
        <v>e291</v>
      </c>
      <c r="L518" s="171" t="str">
        <f t="shared" si="38"/>
        <v>Subventions d'exploitation reçues</v>
      </c>
      <c r="N518" s="8" t="s">
        <v>192</v>
      </c>
      <c r="O518" s="41" t="s">
        <v>427</v>
      </c>
      <c r="P518" s="138"/>
    </row>
    <row r="519" spans="10:18">
      <c r="J519" s="22" t="s">
        <v>297</v>
      </c>
      <c r="K519" s="139" t="str">
        <f t="shared" si="37"/>
        <v>e90</v>
      </c>
      <c r="L519" s="171" t="str">
        <f t="shared" si="38"/>
        <v>Autres produits techniques autres que les subventions</v>
      </c>
      <c r="M519" s="8" t="s">
        <v>190</v>
      </c>
      <c r="N519" s="8" t="s">
        <v>192</v>
      </c>
      <c r="O519" s="41" t="s">
        <v>427</v>
      </c>
      <c r="P519" s="138"/>
    </row>
    <row r="520" spans="10:18">
      <c r="J520" s="56" t="s">
        <v>1994</v>
      </c>
      <c r="K520" s="139" t="str">
        <f t="shared" si="37"/>
        <v>e356</v>
      </c>
      <c r="L520" s="171" t="str">
        <f t="shared" si="38"/>
        <v>Produits de la gestion d'un régime obligatoire d'assurance maladie</v>
      </c>
      <c r="M520" s="140" t="s">
        <v>190</v>
      </c>
      <c r="N520" s="140" t="s">
        <v>192</v>
      </c>
      <c r="O520" s="144" t="s">
        <v>427</v>
      </c>
      <c r="P520" s="138"/>
      <c r="Q520" s="138"/>
      <c r="R520" s="138"/>
    </row>
    <row r="521" spans="10:18">
      <c r="J521" s="70" t="s">
        <v>1995</v>
      </c>
      <c r="K521" s="139" t="str">
        <f t="shared" si="37"/>
        <v>e357</v>
      </c>
      <c r="L521" s="171" t="str">
        <f t="shared" si="38"/>
        <v>Produits de la gestion d'un régime obligatoire d'assurance maladie - Au titre des prestations servies</v>
      </c>
      <c r="M521" s="140"/>
      <c r="N521" s="140" t="s">
        <v>192</v>
      </c>
      <c r="O521" s="144" t="s">
        <v>427</v>
      </c>
      <c r="P521" s="138"/>
      <c r="Q521" s="138"/>
      <c r="R521" s="138"/>
    </row>
    <row r="522" spans="10:18">
      <c r="J522" s="70" t="s">
        <v>1996</v>
      </c>
      <c r="K522" s="139" t="str">
        <f t="shared" si="37"/>
        <v>e358</v>
      </c>
      <c r="L522" s="171" t="str">
        <f t="shared" si="38"/>
        <v>Produits de la gestion d'un régime obligatoire d'assurance maladie - Au titre du recouvrement des cotisations des professions libérales</v>
      </c>
      <c r="M522" s="140"/>
      <c r="N522" s="140" t="s">
        <v>192</v>
      </c>
      <c r="O522" s="144" t="s">
        <v>427</v>
      </c>
      <c r="Q522" s="138"/>
      <c r="R522" s="138"/>
    </row>
    <row r="523" spans="10:18">
      <c r="J523" s="56" t="s">
        <v>1997</v>
      </c>
      <c r="K523" s="139" t="str">
        <f t="shared" si="37"/>
        <v>e359</v>
      </c>
      <c r="L523" s="171" t="str">
        <f t="shared" si="38"/>
        <v>Autres produits techniques autres que subventions et produits de la gestion d'un régime obligatoire d'assurance maladie</v>
      </c>
      <c r="M523" s="140"/>
      <c r="N523" s="140" t="s">
        <v>192</v>
      </c>
      <c r="O523" s="144" t="s">
        <v>427</v>
      </c>
      <c r="Q523" s="138"/>
      <c r="R523" s="138"/>
    </row>
    <row r="524" spans="10:18">
      <c r="J524" s="47" t="s">
        <v>9</v>
      </c>
      <c r="K524" s="139" t="str">
        <f t="shared" si="37"/>
        <v>e88</v>
      </c>
      <c r="L524" s="171" t="str">
        <f t="shared" si="38"/>
        <v>Autres produits non techniques</v>
      </c>
      <c r="N524" s="8" t="s">
        <v>192</v>
      </c>
      <c r="O524" s="41" t="s">
        <v>427</v>
      </c>
    </row>
    <row r="525" spans="10:18">
      <c r="J525" s="47" t="s">
        <v>19</v>
      </c>
      <c r="K525" s="139" t="str">
        <f t="shared" si="37"/>
        <v>e221</v>
      </c>
      <c r="L525" s="171" t="str">
        <f t="shared" si="38"/>
        <v>Produits exceptionnels</v>
      </c>
      <c r="N525" s="8" t="s">
        <v>192</v>
      </c>
      <c r="O525" s="41" t="s">
        <v>427</v>
      </c>
      <c r="R525" s="5"/>
    </row>
    <row r="526" spans="10:18">
      <c r="J526" s="47" t="s">
        <v>1177</v>
      </c>
      <c r="K526" s="139" t="str">
        <f t="shared" si="37"/>
        <v>e261</v>
      </c>
      <c r="L526" s="171" t="str">
        <f t="shared" si="38"/>
        <v>Report des ressources non utilisées des exercices antérieurs</v>
      </c>
      <c r="N526" s="8" t="s">
        <v>192</v>
      </c>
      <c r="O526" s="41" t="s">
        <v>427</v>
      </c>
    </row>
    <row r="527" spans="10:18">
      <c r="J527" s="208" t="s">
        <v>2781</v>
      </c>
      <c r="K527" s="139"/>
      <c r="L527" s="19"/>
      <c r="M527" s="140"/>
      <c r="N527" s="140"/>
      <c r="O527" s="144" t="s">
        <v>427</v>
      </c>
      <c r="P527" s="138"/>
      <c r="Q527" s="138" t="s">
        <v>120</v>
      </c>
    </row>
    <row r="528" spans="10:18">
      <c r="J528" s="10" t="s">
        <v>244</v>
      </c>
      <c r="K528" s="139" t="str">
        <f t="shared" ref="K528:K554" si="39">VLOOKUP(J528,A:B,2,FALSE)</f>
        <v>x0</v>
      </c>
      <c r="L528" s="19" t="str">
        <f t="shared" ref="L528:L554" si="40">J528</f>
        <v>Total/NA</v>
      </c>
      <c r="M528" s="140" t="s">
        <v>190</v>
      </c>
      <c r="N528" s="140"/>
      <c r="O528" s="138" t="s">
        <v>243</v>
      </c>
      <c r="P528" s="138"/>
      <c r="Q528" s="138"/>
    </row>
    <row r="529" spans="10:18">
      <c r="J529" s="47" t="s">
        <v>106</v>
      </c>
      <c r="K529" s="139" t="str">
        <f t="shared" si="39"/>
        <v>e218</v>
      </c>
      <c r="L529" s="171" t="str">
        <f t="shared" si="40"/>
        <v>Primes/cotisation acquises</v>
      </c>
      <c r="M529" s="140" t="s">
        <v>190</v>
      </c>
      <c r="N529" s="140" t="s">
        <v>192</v>
      </c>
      <c r="O529" s="144" t="s">
        <v>427</v>
      </c>
      <c r="P529" s="138"/>
      <c r="Q529" s="138"/>
    </row>
    <row r="530" spans="10:18">
      <c r="J530" s="22" t="s">
        <v>1850</v>
      </c>
      <c r="K530" s="139" t="str">
        <f t="shared" si="39"/>
        <v>e214</v>
      </c>
      <c r="L530" s="171" t="str">
        <f t="shared" si="40"/>
        <v>Primes/cotisations</v>
      </c>
      <c r="M530" s="140" t="s">
        <v>190</v>
      </c>
      <c r="N530" s="140" t="s">
        <v>192</v>
      </c>
      <c r="O530" s="144" t="s">
        <v>427</v>
      </c>
      <c r="P530" s="138"/>
      <c r="Q530" s="138"/>
    </row>
    <row r="531" spans="10:18">
      <c r="J531" s="56" t="s">
        <v>1851</v>
      </c>
      <c r="K531" s="139" t="str">
        <f t="shared" si="39"/>
        <v>e215</v>
      </c>
      <c r="L531" s="171" t="str">
        <f t="shared" si="40"/>
        <v>Primes/cotisations émises</v>
      </c>
      <c r="M531" s="140"/>
      <c r="N531" s="140" t="s">
        <v>192</v>
      </c>
      <c r="O531" s="144" t="s">
        <v>427</v>
      </c>
      <c r="P531" s="138"/>
      <c r="Q531" s="138"/>
      <c r="R531" s="138"/>
    </row>
    <row r="532" spans="10:18">
      <c r="J532" s="206" t="s">
        <v>2756</v>
      </c>
      <c r="K532" s="139" t="str">
        <f t="shared" si="39"/>
        <v>e385</v>
      </c>
      <c r="L532" s="171" t="str">
        <f t="shared" si="40"/>
        <v>Participation légale au titre de la CSS</v>
      </c>
      <c r="M532" s="140" t="s">
        <v>190</v>
      </c>
      <c r="N532" s="140" t="s">
        <v>192</v>
      </c>
      <c r="O532" s="144" t="s">
        <v>427</v>
      </c>
      <c r="P532" s="138"/>
      <c r="Q532" s="138"/>
    </row>
    <row r="533" spans="10:18">
      <c r="J533" s="250" t="s">
        <v>2757</v>
      </c>
      <c r="K533" s="139" t="str">
        <f t="shared" si="39"/>
        <v>e386</v>
      </c>
      <c r="L533" s="171" t="str">
        <f t="shared" si="40"/>
        <v>Participation légale au titre de la CSS sans participation financière du bénéficiaire</v>
      </c>
      <c r="M533" s="140"/>
      <c r="N533" s="140" t="s">
        <v>192</v>
      </c>
      <c r="O533" s="144"/>
      <c r="P533" s="138"/>
      <c r="Q533" s="138"/>
      <c r="R533" s="138"/>
    </row>
    <row r="534" spans="10:18">
      <c r="J534" s="250" t="s">
        <v>2758</v>
      </c>
      <c r="K534" s="139" t="str">
        <f t="shared" si="39"/>
        <v>e387</v>
      </c>
      <c r="L534" s="171" t="str">
        <f t="shared" si="40"/>
        <v>Participation légale au titre de la CSS avec participation financière du bénéficiaire</v>
      </c>
      <c r="M534" s="140"/>
      <c r="N534" s="140" t="s">
        <v>192</v>
      </c>
      <c r="O534" s="144" t="s">
        <v>427</v>
      </c>
      <c r="P534" s="138"/>
      <c r="Q534" s="138"/>
      <c r="R534" s="138"/>
    </row>
    <row r="535" spans="10:18">
      <c r="J535" s="56" t="s">
        <v>272</v>
      </c>
      <c r="K535" s="139" t="str">
        <f t="shared" si="39"/>
        <v>e118</v>
      </c>
      <c r="L535" s="171" t="str">
        <f t="shared" si="40"/>
        <v>Charges d'annulation</v>
      </c>
      <c r="M535" s="140"/>
      <c r="N535" s="140" t="s">
        <v>191</v>
      </c>
      <c r="O535" s="144" t="s">
        <v>427</v>
      </c>
      <c r="P535" s="138"/>
      <c r="Q535" s="138"/>
      <c r="R535" s="138"/>
    </row>
    <row r="536" spans="10:18">
      <c r="J536" s="56" t="s">
        <v>271</v>
      </c>
      <c r="K536" s="139" t="str">
        <f t="shared" si="39"/>
        <v>e281</v>
      </c>
      <c r="L536" s="171" t="str">
        <f t="shared" si="40"/>
        <v>Ristournes</v>
      </c>
      <c r="M536" s="140"/>
      <c r="N536" s="140" t="s">
        <v>191</v>
      </c>
      <c r="O536" s="144" t="s">
        <v>427</v>
      </c>
      <c r="P536" s="138"/>
      <c r="Q536" s="138"/>
      <c r="R536" s="138"/>
    </row>
    <row r="537" spans="10:18">
      <c r="J537" s="56" t="s">
        <v>543</v>
      </c>
      <c r="K537" s="139" t="str">
        <f t="shared" si="39"/>
        <v>e103</v>
      </c>
      <c r="L537" s="171" t="str">
        <f t="shared" si="40"/>
        <v>Charge de provisions pour primes restant à émettre</v>
      </c>
      <c r="M537" s="140"/>
      <c r="N537" s="140" t="s">
        <v>192</v>
      </c>
      <c r="O537" s="144" t="s">
        <v>427</v>
      </c>
      <c r="P537" s="138"/>
      <c r="Q537" s="138"/>
    </row>
    <row r="538" spans="10:18">
      <c r="J538" s="22" t="s">
        <v>1833</v>
      </c>
      <c r="K538" s="139" t="str">
        <f t="shared" si="39"/>
        <v>e110</v>
      </c>
      <c r="L538" s="171" t="str">
        <f t="shared" si="40"/>
        <v>Charge des provisions pour cotisations/primes non acquises</v>
      </c>
      <c r="M538" s="140"/>
      <c r="N538" s="140" t="s">
        <v>192</v>
      </c>
      <c r="O538" s="144" t="s">
        <v>427</v>
      </c>
      <c r="P538" s="138"/>
      <c r="Q538" s="138"/>
      <c r="R538" s="138"/>
    </row>
    <row r="539" spans="10:18">
      <c r="J539" s="47" t="s">
        <v>18</v>
      </c>
      <c r="K539" s="139" t="str">
        <f t="shared" si="39"/>
        <v>e220</v>
      </c>
      <c r="L539" s="171" t="str">
        <f t="shared" si="40"/>
        <v>Produits des placements</v>
      </c>
      <c r="M539" s="140" t="s">
        <v>190</v>
      </c>
      <c r="N539" s="140" t="s">
        <v>192</v>
      </c>
      <c r="O539" s="144" t="s">
        <v>427</v>
      </c>
      <c r="P539" s="138"/>
      <c r="Q539" s="138"/>
    </row>
    <row r="540" spans="10:18">
      <c r="J540" s="22" t="s">
        <v>298</v>
      </c>
      <c r="K540" s="139" t="str">
        <f t="shared" si="39"/>
        <v>e279</v>
      </c>
      <c r="L540" s="171" t="str">
        <f t="shared" si="40"/>
        <v>Revenus et autres produits de placements</v>
      </c>
      <c r="M540" s="140" t="s">
        <v>190</v>
      </c>
      <c r="N540" s="140" t="s">
        <v>192</v>
      </c>
      <c r="O540" s="144" t="s">
        <v>427</v>
      </c>
      <c r="P540" s="138"/>
      <c r="Q540" s="138"/>
    </row>
    <row r="541" spans="10:18">
      <c r="J541" s="56" t="s">
        <v>103</v>
      </c>
      <c r="K541" s="139" t="str">
        <f t="shared" si="39"/>
        <v>e278</v>
      </c>
      <c r="L541" s="171" t="str">
        <f t="shared" si="40"/>
        <v>Revenus des placements</v>
      </c>
      <c r="M541" s="140"/>
      <c r="N541" s="140" t="s">
        <v>192</v>
      </c>
      <c r="O541" s="144" t="s">
        <v>427</v>
      </c>
      <c r="P541" s="138"/>
      <c r="Q541" s="138"/>
    </row>
    <row r="542" spans="10:18">
      <c r="J542" s="56" t="s">
        <v>104</v>
      </c>
      <c r="K542" s="139" t="str">
        <f t="shared" si="39"/>
        <v>e87</v>
      </c>
      <c r="L542" s="171" t="str">
        <f t="shared" si="40"/>
        <v>Autres produits des placements</v>
      </c>
      <c r="M542" s="140"/>
      <c r="N542" s="140" t="s">
        <v>192</v>
      </c>
      <c r="O542" s="144" t="s">
        <v>427</v>
      </c>
      <c r="P542" s="138"/>
      <c r="Q542" s="138"/>
    </row>
    <row r="543" spans="10:18">
      <c r="J543" s="22" t="s">
        <v>105</v>
      </c>
      <c r="K543" s="139" t="str">
        <f t="shared" si="39"/>
        <v>e223</v>
      </c>
      <c r="L543" s="171" t="str">
        <f t="shared" si="40"/>
        <v>Produits provenant de la réalisation des placements</v>
      </c>
      <c r="M543" s="140"/>
      <c r="N543" s="140" t="s">
        <v>192</v>
      </c>
      <c r="O543" s="144" t="s">
        <v>427</v>
      </c>
      <c r="P543" s="138"/>
      <c r="Q543" s="138"/>
    </row>
    <row r="544" spans="10:18">
      <c r="J544" s="47" t="s">
        <v>1140</v>
      </c>
      <c r="K544" s="139" t="str">
        <f t="shared" si="39"/>
        <v>e58</v>
      </c>
      <c r="L544" s="171" t="str">
        <f t="shared" si="40"/>
        <v>Ajustement ACAV (plus values)</v>
      </c>
      <c r="M544" s="140"/>
      <c r="N544" s="140" t="s">
        <v>192</v>
      </c>
      <c r="O544" s="144" t="s">
        <v>427</v>
      </c>
      <c r="P544" s="138"/>
      <c r="Q544" s="138"/>
    </row>
    <row r="545" spans="10:17">
      <c r="J545" s="47" t="s">
        <v>10</v>
      </c>
      <c r="K545" s="139" t="str">
        <f t="shared" si="39"/>
        <v>e89</v>
      </c>
      <c r="L545" s="171" t="str">
        <f t="shared" si="40"/>
        <v>Autres produits techniques</v>
      </c>
      <c r="M545" s="140" t="s">
        <v>190</v>
      </c>
      <c r="N545" s="140" t="s">
        <v>192</v>
      </c>
      <c r="O545" s="144" t="s">
        <v>427</v>
      </c>
      <c r="P545" s="138"/>
      <c r="Q545" s="138"/>
    </row>
    <row r="546" spans="10:17">
      <c r="J546" s="22" t="s">
        <v>278</v>
      </c>
      <c r="K546" s="139" t="str">
        <f t="shared" si="39"/>
        <v>e291</v>
      </c>
      <c r="L546" s="171" t="str">
        <f t="shared" si="40"/>
        <v>Subventions d'exploitation reçues</v>
      </c>
      <c r="M546" s="140"/>
      <c r="N546" s="140" t="s">
        <v>192</v>
      </c>
      <c r="O546" s="144" t="s">
        <v>427</v>
      </c>
      <c r="P546" s="138"/>
      <c r="Q546" s="138"/>
    </row>
    <row r="547" spans="10:17">
      <c r="J547" s="22" t="s">
        <v>297</v>
      </c>
      <c r="K547" s="139" t="str">
        <f t="shared" si="39"/>
        <v>e90</v>
      </c>
      <c r="L547" s="171" t="str">
        <f t="shared" si="40"/>
        <v>Autres produits techniques autres que les subventions</v>
      </c>
      <c r="M547" s="140" t="s">
        <v>190</v>
      </c>
      <c r="N547" s="140" t="s">
        <v>192</v>
      </c>
      <c r="O547" s="144" t="s">
        <v>427</v>
      </c>
      <c r="P547" s="138"/>
      <c r="Q547" s="138"/>
    </row>
    <row r="548" spans="10:17">
      <c r="J548" s="56" t="s">
        <v>1994</v>
      </c>
      <c r="K548" s="139" t="str">
        <f t="shared" si="39"/>
        <v>e356</v>
      </c>
      <c r="L548" s="171" t="str">
        <f t="shared" si="40"/>
        <v>Produits de la gestion d'un régime obligatoire d'assurance maladie</v>
      </c>
      <c r="M548" s="140" t="s">
        <v>190</v>
      </c>
      <c r="N548" s="140" t="s">
        <v>192</v>
      </c>
      <c r="O548" s="144" t="s">
        <v>427</v>
      </c>
      <c r="P548" s="138"/>
      <c r="Q548" s="138"/>
    </row>
    <row r="549" spans="10:17">
      <c r="J549" s="70" t="s">
        <v>1995</v>
      </c>
      <c r="K549" s="139" t="str">
        <f t="shared" si="39"/>
        <v>e357</v>
      </c>
      <c r="L549" s="171" t="str">
        <f t="shared" si="40"/>
        <v>Produits de la gestion d'un régime obligatoire d'assurance maladie - Au titre des prestations servies</v>
      </c>
      <c r="M549" s="140"/>
      <c r="N549" s="140" t="s">
        <v>192</v>
      </c>
      <c r="O549" s="144" t="s">
        <v>427</v>
      </c>
      <c r="P549" s="138"/>
      <c r="Q549" s="138"/>
    </row>
    <row r="550" spans="10:17">
      <c r="J550" s="70" t="s">
        <v>1996</v>
      </c>
      <c r="K550" s="139" t="str">
        <f t="shared" si="39"/>
        <v>e358</v>
      </c>
      <c r="L550" s="171" t="str">
        <f t="shared" si="40"/>
        <v>Produits de la gestion d'un régime obligatoire d'assurance maladie - Au titre du recouvrement des cotisations des professions libérales</v>
      </c>
      <c r="M550" s="140"/>
      <c r="N550" s="140" t="s">
        <v>192</v>
      </c>
      <c r="O550" s="144" t="s">
        <v>427</v>
      </c>
      <c r="P550" s="138"/>
      <c r="Q550" s="138"/>
    </row>
    <row r="551" spans="10:17">
      <c r="J551" s="56" t="s">
        <v>1997</v>
      </c>
      <c r="K551" s="139" t="str">
        <f t="shared" si="39"/>
        <v>e359</v>
      </c>
      <c r="L551" s="171" t="str">
        <f t="shared" si="40"/>
        <v>Autres produits techniques autres que subventions et produits de la gestion d'un régime obligatoire d'assurance maladie</v>
      </c>
      <c r="M551" s="140"/>
      <c r="N551" s="140" t="s">
        <v>192</v>
      </c>
      <c r="O551" s="144" t="s">
        <v>427</v>
      </c>
      <c r="P551" s="138"/>
      <c r="Q551" s="138"/>
    </row>
    <row r="552" spans="10:17">
      <c r="J552" s="47" t="s">
        <v>9</v>
      </c>
      <c r="K552" s="139" t="str">
        <f t="shared" si="39"/>
        <v>e88</v>
      </c>
      <c r="L552" s="171" t="str">
        <f t="shared" si="40"/>
        <v>Autres produits non techniques</v>
      </c>
      <c r="M552" s="140"/>
      <c r="N552" s="140" t="s">
        <v>192</v>
      </c>
      <c r="O552" s="144" t="s">
        <v>427</v>
      </c>
      <c r="P552" s="138"/>
      <c r="Q552" s="138"/>
    </row>
    <row r="553" spans="10:17">
      <c r="J553" s="47" t="s">
        <v>19</v>
      </c>
      <c r="K553" s="139" t="str">
        <f t="shared" si="39"/>
        <v>e221</v>
      </c>
      <c r="L553" s="171" t="str">
        <f t="shared" si="40"/>
        <v>Produits exceptionnels</v>
      </c>
      <c r="M553" s="140"/>
      <c r="N553" s="140" t="s">
        <v>192</v>
      </c>
      <c r="O553" s="144" t="s">
        <v>427</v>
      </c>
      <c r="P553" s="138"/>
      <c r="Q553" s="138"/>
    </row>
    <row r="554" spans="10:17">
      <c r="J554" s="47" t="s">
        <v>1177</v>
      </c>
      <c r="K554" s="139" t="str">
        <f t="shared" si="39"/>
        <v>e261</v>
      </c>
      <c r="L554" s="171" t="str">
        <f t="shared" si="40"/>
        <v>Report des ressources non utilisées des exercices antérieurs</v>
      </c>
      <c r="M554" s="140"/>
      <c r="N554" s="140" t="s">
        <v>192</v>
      </c>
      <c r="O554" s="144" t="s">
        <v>427</v>
      </c>
      <c r="P554" s="138"/>
      <c r="Q554" s="138"/>
    </row>
    <row r="555" spans="10:17">
      <c r="J555" s="12" t="s">
        <v>1626</v>
      </c>
      <c r="K555" s="139"/>
      <c r="L555" s="19"/>
      <c r="O555" s="41" t="s">
        <v>427</v>
      </c>
      <c r="Q555" t="s">
        <v>121</v>
      </c>
    </row>
    <row r="556" spans="10:17">
      <c r="J556" s="10" t="s">
        <v>244</v>
      </c>
      <c r="K556" s="139" t="str">
        <f t="shared" ref="K556:K587" si="41">VLOOKUP(J556,A:B,2,FALSE)</f>
        <v>x0</v>
      </c>
      <c r="L556" s="19" t="str">
        <f t="shared" ref="L556:L587" si="42">J556</f>
        <v>Total/NA</v>
      </c>
      <c r="M556" s="8" t="s">
        <v>190</v>
      </c>
      <c r="O556" t="s">
        <v>243</v>
      </c>
    </row>
    <row r="557" spans="10:17">
      <c r="J557" s="73" t="s">
        <v>1834</v>
      </c>
      <c r="K557" s="139" t="str">
        <f t="shared" si="41"/>
        <v>e106</v>
      </c>
      <c r="L557" s="192" t="str">
        <f t="shared" si="42"/>
        <v>Charge des prestations/sinistres</v>
      </c>
      <c r="M557" s="8" t="s">
        <v>190</v>
      </c>
      <c r="N557" s="8" t="s">
        <v>192</v>
      </c>
      <c r="O557" s="41" t="s">
        <v>427</v>
      </c>
      <c r="P557" s="138"/>
    </row>
    <row r="558" spans="10:17">
      <c r="J558" s="74" t="s">
        <v>107</v>
      </c>
      <c r="K558" s="139" t="str">
        <f t="shared" si="41"/>
        <v>e209</v>
      </c>
      <c r="L558" s="192" t="str">
        <f t="shared" si="42"/>
        <v>Prestations et frais payés</v>
      </c>
      <c r="M558" s="8" t="s">
        <v>190</v>
      </c>
      <c r="N558" s="8" t="s">
        <v>192</v>
      </c>
      <c r="O558" s="41" t="s">
        <v>427</v>
      </c>
    </row>
    <row r="559" spans="10:17">
      <c r="J559" s="75" t="s">
        <v>1998</v>
      </c>
      <c r="K559" s="139" t="str">
        <f t="shared" si="41"/>
        <v>e360</v>
      </c>
      <c r="L559" s="192" t="str">
        <f t="shared" si="42"/>
        <v>Prestations versées nettes de recours</v>
      </c>
      <c r="M559" s="140"/>
      <c r="N559" s="140" t="s">
        <v>192</v>
      </c>
      <c r="O559" s="144" t="s">
        <v>427</v>
      </c>
      <c r="P559" s="138"/>
      <c r="Q559" s="138"/>
    </row>
    <row r="560" spans="10:17">
      <c r="J560" s="76" t="s">
        <v>295</v>
      </c>
      <c r="K560" s="139" t="str">
        <f t="shared" si="41"/>
        <v>e282</v>
      </c>
      <c r="L560" s="192" t="str">
        <f t="shared" si="42"/>
        <v>Sinistres et capitaux payés</v>
      </c>
      <c r="N560" s="8" t="s">
        <v>192</v>
      </c>
      <c r="O560" s="144" t="s">
        <v>427</v>
      </c>
      <c r="P560" s="138"/>
    </row>
    <row r="561" spans="10:18">
      <c r="J561" s="77" t="s">
        <v>1999</v>
      </c>
      <c r="K561" s="139" t="str">
        <f t="shared" si="41"/>
        <v>e361</v>
      </c>
      <c r="L561" s="192" t="str">
        <f t="shared" si="42"/>
        <v>Sinistres et capitaux payés hors CMU-C mais y compris ACS</v>
      </c>
      <c r="M561" s="140"/>
      <c r="N561" s="140" t="s">
        <v>192</v>
      </c>
      <c r="O561" s="144" t="s">
        <v>427</v>
      </c>
      <c r="P561" s="138"/>
      <c r="Q561" s="138"/>
    </row>
    <row r="562" spans="10:18">
      <c r="J562" s="77" t="s">
        <v>2000</v>
      </c>
      <c r="K562" s="139" t="str">
        <f t="shared" si="41"/>
        <v>e362</v>
      </c>
      <c r="L562" s="192" t="str">
        <f t="shared" si="42"/>
        <v>Prestations légales payées au titre de la CMU-C</v>
      </c>
      <c r="M562" s="140"/>
      <c r="N562" s="140" t="s">
        <v>191</v>
      </c>
      <c r="O562" s="144" t="s">
        <v>427</v>
      </c>
      <c r="Q562" s="138"/>
    </row>
    <row r="563" spans="10:18">
      <c r="J563" s="76" t="s">
        <v>296</v>
      </c>
      <c r="K563" s="139" t="str">
        <f t="shared" si="41"/>
        <v>e257</v>
      </c>
      <c r="L563" s="192" t="str">
        <f t="shared" si="42"/>
        <v>Recours encaissés</v>
      </c>
      <c r="M563" s="140"/>
      <c r="N563" s="140" t="s">
        <v>191</v>
      </c>
      <c r="O563" s="144" t="s">
        <v>427</v>
      </c>
      <c r="P563" s="138"/>
      <c r="Q563" s="138"/>
    </row>
    <row r="564" spans="10:18">
      <c r="J564" s="76" t="s">
        <v>275</v>
      </c>
      <c r="K564" s="139" t="str">
        <f t="shared" si="41"/>
        <v>e258</v>
      </c>
      <c r="L564" s="192" t="str">
        <f t="shared" si="42"/>
        <v>Rentes périodiques payées</v>
      </c>
      <c r="N564" s="8" t="s">
        <v>192</v>
      </c>
      <c r="O564" s="144" t="s">
        <v>427</v>
      </c>
    </row>
    <row r="565" spans="10:18">
      <c r="J565" s="76" t="s">
        <v>274</v>
      </c>
      <c r="K565" s="139" t="str">
        <f t="shared" si="41"/>
        <v>e255</v>
      </c>
      <c r="L565" s="192" t="str">
        <f t="shared" si="42"/>
        <v>Rachats payés</v>
      </c>
      <c r="M565" s="140"/>
      <c r="N565" s="140" t="s">
        <v>191</v>
      </c>
      <c r="O565" s="144" t="s">
        <v>427</v>
      </c>
      <c r="Q565" s="138"/>
    </row>
    <row r="566" spans="10:18">
      <c r="J566" s="75" t="s">
        <v>300</v>
      </c>
      <c r="K566" s="139" t="str">
        <f t="shared" si="41"/>
        <v>e189</v>
      </c>
      <c r="L566" s="192" t="str">
        <f t="shared" si="42"/>
        <v>Part de participation aux résultats</v>
      </c>
      <c r="N566" s="8" t="s">
        <v>191</v>
      </c>
      <c r="O566" s="41" t="s">
        <v>427</v>
      </c>
    </row>
    <row r="567" spans="10:18">
      <c r="J567" s="75" t="s">
        <v>193</v>
      </c>
      <c r="K567" s="139" t="str">
        <f t="shared" si="41"/>
        <v>e171</v>
      </c>
      <c r="L567" s="192" t="str">
        <f t="shared" si="42"/>
        <v>Frais de gestion des sinistres</v>
      </c>
      <c r="N567" s="8" t="s">
        <v>192</v>
      </c>
      <c r="O567" s="41" t="s">
        <v>427</v>
      </c>
    </row>
    <row r="568" spans="10:18">
      <c r="J568" s="74" t="s">
        <v>1909</v>
      </c>
      <c r="K568" s="139" t="str">
        <f t="shared" si="41"/>
        <v>e114</v>
      </c>
      <c r="L568" s="192" t="str">
        <f t="shared" si="42"/>
        <v>Charge des provisions pour prestations/sinistres à payer</v>
      </c>
      <c r="M568" s="8" t="s">
        <v>190</v>
      </c>
      <c r="N568" s="8" t="s">
        <v>192</v>
      </c>
      <c r="O568" s="41" t="s">
        <v>427</v>
      </c>
    </row>
    <row r="569" spans="10:18">
      <c r="J569" s="75" t="s">
        <v>1843</v>
      </c>
      <c r="K569" s="139" t="str">
        <f t="shared" si="41"/>
        <v>e308</v>
      </c>
      <c r="L569" s="192" t="str">
        <f t="shared" si="42"/>
        <v>Variation des provisions pour prestations/sinistres à payer</v>
      </c>
      <c r="N569" s="8" t="s">
        <v>192</v>
      </c>
      <c r="O569" s="41" t="s">
        <v>427</v>
      </c>
    </row>
    <row r="570" spans="10:18">
      <c r="J570" s="75" t="s">
        <v>300</v>
      </c>
      <c r="K570" s="139" t="str">
        <f t="shared" si="41"/>
        <v>e189</v>
      </c>
      <c r="L570" s="192" t="str">
        <f t="shared" si="42"/>
        <v>Part de participation aux résultats</v>
      </c>
      <c r="N570" s="8" t="s">
        <v>191</v>
      </c>
      <c r="O570" s="41" t="s">
        <v>427</v>
      </c>
    </row>
    <row r="571" spans="10:18">
      <c r="J571" s="73" t="s">
        <v>276</v>
      </c>
      <c r="K571" s="139" t="str">
        <f t="shared" si="41"/>
        <v>e107</v>
      </c>
      <c r="L571" s="192" t="str">
        <f t="shared" si="42"/>
        <v>Charge des provisions</v>
      </c>
      <c r="M571" s="8" t="s">
        <v>190</v>
      </c>
      <c r="N571" s="8" t="s">
        <v>192</v>
      </c>
      <c r="O571" s="41" t="s">
        <v>427</v>
      </c>
    </row>
    <row r="572" spans="10:18">
      <c r="J572" s="74" t="s">
        <v>1158</v>
      </c>
      <c r="K572" s="139" t="str">
        <f t="shared" si="41"/>
        <v>e108</v>
      </c>
      <c r="L572" s="192" t="str">
        <f t="shared" si="42"/>
        <v>Charge des provisions d’assurance vie et techniques</v>
      </c>
      <c r="M572" s="8" t="s">
        <v>190</v>
      </c>
      <c r="N572" s="8" t="s">
        <v>192</v>
      </c>
      <c r="O572" s="41" t="s">
        <v>427</v>
      </c>
      <c r="R572" s="138"/>
    </row>
    <row r="573" spans="10:18">
      <c r="J573" s="75" t="s">
        <v>523</v>
      </c>
      <c r="K573" s="139" t="str">
        <f t="shared" si="41"/>
        <v>e109</v>
      </c>
      <c r="L573" s="192" t="str">
        <f t="shared" si="42"/>
        <v>Charge des provisions d'assurance vie</v>
      </c>
      <c r="M573" s="8" t="s">
        <v>190</v>
      </c>
      <c r="N573" s="8" t="s">
        <v>192</v>
      </c>
      <c r="O573" s="41" t="s">
        <v>427</v>
      </c>
    </row>
    <row r="574" spans="10:18">
      <c r="J574" s="76" t="s">
        <v>358</v>
      </c>
      <c r="K574" s="139" t="str">
        <f t="shared" si="41"/>
        <v>e306</v>
      </c>
      <c r="L574" s="192" t="str">
        <f t="shared" si="42"/>
        <v>Variation des provisions d'assurance vie</v>
      </c>
      <c r="M574" s="8" t="s">
        <v>190</v>
      </c>
      <c r="N574" s="8" t="s">
        <v>192</v>
      </c>
      <c r="O574" s="41" t="s">
        <v>427</v>
      </c>
    </row>
    <row r="575" spans="10:18">
      <c r="J575" s="77" t="s">
        <v>356</v>
      </c>
      <c r="K575" s="139" t="str">
        <f t="shared" si="41"/>
        <v>e303</v>
      </c>
      <c r="L575" s="192" t="str">
        <f t="shared" si="42"/>
        <v>Variation de la Provision mathématique et de la Provision pour frais d'acquisition reportés</v>
      </c>
      <c r="N575" s="8" t="s">
        <v>192</v>
      </c>
      <c r="O575" s="41" t="s">
        <v>427</v>
      </c>
      <c r="R575" s="138"/>
    </row>
    <row r="576" spans="10:18">
      <c r="J576" s="77" t="s">
        <v>524</v>
      </c>
      <c r="K576" s="139" t="str">
        <f t="shared" si="41"/>
        <v>e304</v>
      </c>
      <c r="L576" s="192" t="str">
        <f t="shared" si="42"/>
        <v>Variation des autres provisions d'assurance vie</v>
      </c>
      <c r="N576" s="8" t="s">
        <v>192</v>
      </c>
      <c r="O576" s="41" t="s">
        <v>427</v>
      </c>
      <c r="R576" s="138"/>
    </row>
    <row r="577" spans="10:18">
      <c r="J577" s="76" t="s">
        <v>300</v>
      </c>
      <c r="K577" s="139" t="str">
        <f t="shared" si="41"/>
        <v>e189</v>
      </c>
      <c r="L577" s="192" t="str">
        <f t="shared" si="42"/>
        <v>Part de participation aux résultats</v>
      </c>
      <c r="N577" s="8" t="s">
        <v>191</v>
      </c>
      <c r="O577" s="41" t="s">
        <v>427</v>
      </c>
      <c r="R577" s="138"/>
    </row>
    <row r="578" spans="10:18">
      <c r="J578" s="75" t="s">
        <v>113</v>
      </c>
      <c r="K578" s="139" t="str">
        <f t="shared" si="41"/>
        <v>e105</v>
      </c>
      <c r="L578" s="192" t="str">
        <f t="shared" si="42"/>
        <v>Charge des autres provisions techniques [Vie]</v>
      </c>
      <c r="M578" s="8" t="s">
        <v>190</v>
      </c>
      <c r="N578" s="8" t="s">
        <v>192</v>
      </c>
      <c r="O578" s="41" t="s">
        <v>427</v>
      </c>
      <c r="R578" s="138"/>
    </row>
    <row r="579" spans="10:18">
      <c r="J579" s="76" t="s">
        <v>359</v>
      </c>
      <c r="K579" s="139" t="str">
        <f t="shared" si="41"/>
        <v>e309</v>
      </c>
      <c r="L579" s="192" t="str">
        <f t="shared" si="42"/>
        <v>Variation des provisions techniques [Vie]</v>
      </c>
      <c r="M579" s="8" t="s">
        <v>190</v>
      </c>
      <c r="N579" s="8" t="s">
        <v>192</v>
      </c>
      <c r="O579" s="41" t="s">
        <v>427</v>
      </c>
    </row>
    <row r="580" spans="10:18">
      <c r="J580" s="77" t="s">
        <v>357</v>
      </c>
      <c r="K580" s="139" t="str">
        <f t="shared" si="41"/>
        <v>e302</v>
      </c>
      <c r="L580" s="192" t="str">
        <f t="shared" si="42"/>
        <v>Variation de la Provision de diversification</v>
      </c>
      <c r="N580" s="8" t="s">
        <v>192</v>
      </c>
      <c r="O580" s="41" t="s">
        <v>427</v>
      </c>
    </row>
    <row r="581" spans="10:18">
      <c r="J581" s="77" t="s">
        <v>506</v>
      </c>
      <c r="K581" s="139" t="str">
        <f t="shared" si="41"/>
        <v>e305</v>
      </c>
      <c r="L581" s="192" t="str">
        <f t="shared" si="42"/>
        <v>Variation des autres provisions techniques</v>
      </c>
      <c r="N581" s="8" t="s">
        <v>192</v>
      </c>
      <c r="O581" s="41" t="s">
        <v>427</v>
      </c>
    </row>
    <row r="582" spans="10:18">
      <c r="J582" s="76" t="s">
        <v>300</v>
      </c>
      <c r="K582" s="139" t="str">
        <f t="shared" si="41"/>
        <v>e189</v>
      </c>
      <c r="L582" s="192" t="str">
        <f t="shared" si="42"/>
        <v>Part de participation aux résultats</v>
      </c>
      <c r="N582" s="8" t="s">
        <v>191</v>
      </c>
      <c r="O582" s="41" t="s">
        <v>427</v>
      </c>
    </row>
    <row r="583" spans="10:18">
      <c r="J583" s="75" t="s">
        <v>1156</v>
      </c>
      <c r="K583" s="139" t="str">
        <f t="shared" si="41"/>
        <v>e113</v>
      </c>
      <c r="L583" s="192" t="str">
        <f t="shared" si="42"/>
        <v>Charge des provisions pour opérations en unités de compte</v>
      </c>
      <c r="M583" s="8" t="s">
        <v>190</v>
      </c>
      <c r="N583" s="8" t="s">
        <v>192</v>
      </c>
      <c r="O583" s="41" t="s">
        <v>427</v>
      </c>
      <c r="R583" s="5"/>
    </row>
    <row r="584" spans="10:18">
      <c r="J584" s="76" t="s">
        <v>1157</v>
      </c>
      <c r="K584" s="139" t="str">
        <f t="shared" si="41"/>
        <v>e307</v>
      </c>
      <c r="L584" s="192" t="str">
        <f t="shared" si="42"/>
        <v>Variation des provisions pour opérations en unités de compte</v>
      </c>
      <c r="N584" s="8" t="s">
        <v>192</v>
      </c>
      <c r="O584" s="41" t="s">
        <v>427</v>
      </c>
      <c r="R584" s="5"/>
    </row>
    <row r="585" spans="10:18">
      <c r="J585" s="76" t="s">
        <v>300</v>
      </c>
      <c r="K585" s="139" t="str">
        <f t="shared" si="41"/>
        <v>e189</v>
      </c>
      <c r="L585" s="192" t="str">
        <f t="shared" si="42"/>
        <v>Part de participation aux résultats</v>
      </c>
      <c r="N585" s="8" t="s">
        <v>191</v>
      </c>
      <c r="O585" s="41" t="s">
        <v>427</v>
      </c>
      <c r="R585" s="5"/>
    </row>
    <row r="586" spans="10:18">
      <c r="J586" s="75" t="s">
        <v>1141</v>
      </c>
      <c r="K586" s="139" t="str">
        <f t="shared" si="41"/>
        <v>e112</v>
      </c>
      <c r="L586" s="192" t="str">
        <f t="shared" si="42"/>
        <v>Charge des provisions pour égalisation [Vie]</v>
      </c>
      <c r="N586" s="8" t="s">
        <v>192</v>
      </c>
      <c r="O586" s="41" t="s">
        <v>427</v>
      </c>
    </row>
    <row r="587" spans="10:18">
      <c r="J587" s="74" t="s">
        <v>114</v>
      </c>
      <c r="K587" s="139" t="str">
        <f t="shared" si="41"/>
        <v>e104</v>
      </c>
      <c r="L587" s="192" t="str">
        <f t="shared" si="42"/>
        <v>Charge des autres provisions techniques [Non Vie]</v>
      </c>
      <c r="N587" s="8" t="s">
        <v>192</v>
      </c>
      <c r="O587" s="41" t="s">
        <v>427</v>
      </c>
    </row>
    <row r="588" spans="10:18">
      <c r="J588" s="74" t="s">
        <v>115</v>
      </c>
      <c r="K588" s="139" t="str">
        <f t="shared" ref="K588:K612" si="43">VLOOKUP(J588,A:B,2,FALSE)</f>
        <v>e111</v>
      </c>
      <c r="L588" s="192" t="str">
        <f t="shared" ref="L588:L612" si="44">J588</f>
        <v>Charge des provisions pour égalisation [Non Vie]</v>
      </c>
      <c r="N588" s="8" t="s">
        <v>192</v>
      </c>
      <c r="O588" s="41" t="s">
        <v>427</v>
      </c>
    </row>
    <row r="589" spans="10:18">
      <c r="J589" s="73" t="s">
        <v>100</v>
      </c>
      <c r="K589" s="139" t="str">
        <f t="shared" si="43"/>
        <v>e194</v>
      </c>
      <c r="L589" s="192" t="str">
        <f t="shared" si="44"/>
        <v>Participation aux résultats</v>
      </c>
      <c r="N589" s="8" t="s">
        <v>192</v>
      </c>
      <c r="O589" s="41" t="s">
        <v>427</v>
      </c>
    </row>
    <row r="590" spans="10:18">
      <c r="J590" s="73" t="s">
        <v>101</v>
      </c>
      <c r="K590" s="139" t="str">
        <f t="shared" si="43"/>
        <v>e168</v>
      </c>
      <c r="L590" s="192" t="str">
        <f t="shared" si="44"/>
        <v>Frais d’acquisition et d’administration</v>
      </c>
      <c r="M590" s="8" t="s">
        <v>190</v>
      </c>
      <c r="N590" s="8" t="s">
        <v>192</v>
      </c>
      <c r="O590" s="41" t="s">
        <v>427</v>
      </c>
    </row>
    <row r="591" spans="10:18">
      <c r="J591" s="74" t="s">
        <v>108</v>
      </c>
      <c r="K591" s="139" t="str">
        <f t="shared" si="43"/>
        <v>e167</v>
      </c>
      <c r="L591" s="192" t="str">
        <f t="shared" si="44"/>
        <v>Frais d’acquisition</v>
      </c>
      <c r="N591" s="8" t="s">
        <v>192</v>
      </c>
      <c r="O591" s="41" t="s">
        <v>427</v>
      </c>
    </row>
    <row r="592" spans="10:18">
      <c r="J592" s="74" t="s">
        <v>109</v>
      </c>
      <c r="K592" s="139" t="str">
        <f t="shared" si="43"/>
        <v>e170</v>
      </c>
      <c r="L592" s="192" t="str">
        <f t="shared" si="44"/>
        <v>Frais d’administration</v>
      </c>
      <c r="N592" s="8" t="s">
        <v>192</v>
      </c>
      <c r="O592" s="41" t="s">
        <v>427</v>
      </c>
    </row>
    <row r="593" spans="10:18">
      <c r="J593" s="74" t="s">
        <v>1152</v>
      </c>
      <c r="K593" s="139" t="str">
        <f t="shared" si="43"/>
        <v>e121</v>
      </c>
      <c r="L593" s="192" t="str">
        <f t="shared" si="44"/>
        <v>Commissions reçues des réassureurs et garants en substitution</v>
      </c>
      <c r="N593" s="8" t="s">
        <v>192</v>
      </c>
      <c r="O593" s="41" t="s">
        <v>427</v>
      </c>
    </row>
    <row r="594" spans="10:18">
      <c r="J594" s="73" t="s">
        <v>11</v>
      </c>
      <c r="K594" s="139" t="str">
        <f t="shared" si="43"/>
        <v>e119</v>
      </c>
      <c r="L594" s="192" t="str">
        <f t="shared" si="44"/>
        <v>Charges des placements</v>
      </c>
      <c r="M594" s="8" t="s">
        <v>190</v>
      </c>
      <c r="N594" s="8" t="s">
        <v>192</v>
      </c>
      <c r="O594" s="41" t="s">
        <v>427</v>
      </c>
    </row>
    <row r="595" spans="10:18">
      <c r="J595" s="74" t="s">
        <v>1688</v>
      </c>
      <c r="K595" s="139" t="str">
        <f t="shared" si="43"/>
        <v>e328</v>
      </c>
      <c r="L595" s="192" t="str">
        <f t="shared" si="44"/>
        <v>Frais et autres charges des placements</v>
      </c>
      <c r="M595" s="8" t="s">
        <v>190</v>
      </c>
      <c r="N595" s="8" t="s">
        <v>192</v>
      </c>
      <c r="O595" s="41" t="s">
        <v>427</v>
      </c>
    </row>
    <row r="596" spans="10:18">
      <c r="J596" s="75" t="s">
        <v>110</v>
      </c>
      <c r="K596" s="139" t="str">
        <f t="shared" si="43"/>
        <v>e172</v>
      </c>
      <c r="L596" s="192" t="str">
        <f t="shared" si="44"/>
        <v>Frais de gestion interne et externe des placements et intérêts</v>
      </c>
      <c r="N596" s="8" t="s">
        <v>192</v>
      </c>
      <c r="O596" s="41" t="s">
        <v>427</v>
      </c>
    </row>
    <row r="597" spans="10:18">
      <c r="J597" s="75" t="s">
        <v>112</v>
      </c>
      <c r="K597" s="139" t="str">
        <f t="shared" si="43"/>
        <v>e64</v>
      </c>
      <c r="L597" s="192" t="str">
        <f t="shared" si="44"/>
        <v>Autres charges des placements</v>
      </c>
      <c r="N597" s="8" t="s">
        <v>192</v>
      </c>
      <c r="O597" s="41" t="s">
        <v>427</v>
      </c>
    </row>
    <row r="598" spans="10:18">
      <c r="J598" s="74" t="s">
        <v>111</v>
      </c>
      <c r="K598" s="139" t="str">
        <f t="shared" si="43"/>
        <v>e202</v>
      </c>
      <c r="L598" s="192" t="str">
        <f t="shared" si="44"/>
        <v>Pertes provenant de la réalisation des placements</v>
      </c>
      <c r="N598" s="8" t="s">
        <v>192</v>
      </c>
      <c r="O598" s="41" t="s">
        <v>427</v>
      </c>
    </row>
    <row r="599" spans="10:18">
      <c r="J599" s="73" t="s">
        <v>618</v>
      </c>
      <c r="K599" s="139" t="str">
        <f t="shared" si="43"/>
        <v>e56</v>
      </c>
      <c r="L599" s="192" t="str">
        <f t="shared" si="44"/>
        <v>Ajustement ACAV</v>
      </c>
      <c r="M599" s="140" t="s">
        <v>190</v>
      </c>
      <c r="N599" s="140" t="s">
        <v>192</v>
      </c>
      <c r="O599" s="144" t="s">
        <v>427</v>
      </c>
      <c r="P599" s="138"/>
      <c r="Q599" s="138"/>
    </row>
    <row r="600" spans="10:18">
      <c r="J600" s="74" t="s">
        <v>102</v>
      </c>
      <c r="K600" s="92" t="str">
        <f t="shared" si="43"/>
        <v>e57</v>
      </c>
      <c r="L600" s="192" t="str">
        <f t="shared" si="44"/>
        <v>Ajustement ACAV (moins values)</v>
      </c>
      <c r="M600" s="110"/>
      <c r="N600" s="110" t="s">
        <v>192</v>
      </c>
      <c r="O600" s="111" t="s">
        <v>427</v>
      </c>
      <c r="P600" s="141"/>
      <c r="Q600" s="141"/>
    </row>
    <row r="601" spans="10:18">
      <c r="J601" s="73" t="s">
        <v>7</v>
      </c>
      <c r="K601" s="139" t="str">
        <f t="shared" si="43"/>
        <v>e67</v>
      </c>
      <c r="L601" s="192" t="str">
        <f t="shared" si="44"/>
        <v>Autres charges techniques</v>
      </c>
      <c r="M601" s="8" t="s">
        <v>190</v>
      </c>
      <c r="N601" s="8" t="s">
        <v>192</v>
      </c>
      <c r="O601" s="41" t="s">
        <v>427</v>
      </c>
      <c r="P601" s="138"/>
      <c r="R601" s="138"/>
    </row>
    <row r="602" spans="10:18">
      <c r="J602" s="74" t="s">
        <v>2001</v>
      </c>
      <c r="K602" s="139" t="str">
        <f t="shared" si="43"/>
        <v>e363</v>
      </c>
      <c r="L602" s="192" t="str">
        <f t="shared" si="44"/>
        <v>Charges de gestion d'un régime obligatoire d'assurance maladie</v>
      </c>
      <c r="M602" s="140" t="s">
        <v>190</v>
      </c>
      <c r="N602" s="140" t="s">
        <v>192</v>
      </c>
      <c r="O602" s="144" t="s">
        <v>427</v>
      </c>
      <c r="P602" s="138"/>
      <c r="Q602" s="138"/>
    </row>
    <row r="603" spans="10:18">
      <c r="J603" s="75" t="s">
        <v>2002</v>
      </c>
      <c r="K603" s="139" t="str">
        <f t="shared" si="43"/>
        <v>e364</v>
      </c>
      <c r="L603" s="192" t="str">
        <f t="shared" si="44"/>
        <v>Charges de gestion d'un régime obligatoire d'assurance maladie - Au titre des prestations servies</v>
      </c>
      <c r="M603" s="140"/>
      <c r="N603" s="140" t="s">
        <v>192</v>
      </c>
      <c r="O603" s="144" t="s">
        <v>427</v>
      </c>
      <c r="P603" s="138"/>
      <c r="Q603" s="138"/>
    </row>
    <row r="604" spans="10:18" ht="28.8">
      <c r="J604" s="75" t="s">
        <v>2003</v>
      </c>
      <c r="K604" s="139" t="str">
        <f t="shared" si="43"/>
        <v>e365</v>
      </c>
      <c r="L604" s="192" t="str">
        <f t="shared" si="44"/>
        <v>Charges de gestion d'un régime obligatoire d'assurance maladie - Au titre du recouvrement des cotisations des professions libérales</v>
      </c>
      <c r="M604" s="140"/>
      <c r="N604" s="140" t="s">
        <v>192</v>
      </c>
      <c r="O604" s="144" t="s">
        <v>427</v>
      </c>
      <c r="Q604" s="138"/>
    </row>
    <row r="605" spans="10:18">
      <c r="J605" s="74" t="s">
        <v>2004</v>
      </c>
      <c r="K605" s="139" t="str">
        <f t="shared" si="43"/>
        <v>e366</v>
      </c>
      <c r="L605" s="192" t="str">
        <f t="shared" si="44"/>
        <v>Autres charges techniques, hors charges de gestion d'un régime obligatoire d'assurance maladie</v>
      </c>
      <c r="M605" s="140"/>
      <c r="N605" s="140" t="s">
        <v>192</v>
      </c>
      <c r="O605" s="144" t="s">
        <v>427</v>
      </c>
      <c r="Q605" s="138"/>
    </row>
    <row r="606" spans="10:18">
      <c r="J606" s="73" t="s">
        <v>6</v>
      </c>
      <c r="K606" s="139" t="str">
        <f t="shared" si="43"/>
        <v>e65</v>
      </c>
      <c r="L606" s="192" t="str">
        <f t="shared" si="44"/>
        <v>Autres charges non techniques</v>
      </c>
      <c r="M606" s="8" t="s">
        <v>190</v>
      </c>
      <c r="N606" s="8" t="s">
        <v>192</v>
      </c>
      <c r="O606" s="41" t="s">
        <v>427</v>
      </c>
    </row>
    <row r="607" spans="10:18">
      <c r="J607" s="74" t="s">
        <v>116</v>
      </c>
      <c r="K607" s="139" t="str">
        <f t="shared" si="43"/>
        <v>e115</v>
      </c>
      <c r="L607" s="192" t="str">
        <f t="shared" si="44"/>
        <v>Charges à caractère social</v>
      </c>
      <c r="N607" s="8" t="s">
        <v>192</v>
      </c>
      <c r="O607" s="41" t="s">
        <v>427</v>
      </c>
    </row>
    <row r="608" spans="10:18">
      <c r="J608" s="74" t="s">
        <v>117</v>
      </c>
      <c r="K608" s="139" t="str">
        <f t="shared" si="43"/>
        <v>e66</v>
      </c>
      <c r="L608" s="192" t="str">
        <f t="shared" si="44"/>
        <v>Autres charges non techniques autres qu'à caractère social</v>
      </c>
      <c r="N608" s="8" t="s">
        <v>192</v>
      </c>
      <c r="O608" s="41" t="s">
        <v>427</v>
      </c>
    </row>
    <row r="609" spans="10:17">
      <c r="J609" s="73" t="s">
        <v>12</v>
      </c>
      <c r="K609" s="139" t="str">
        <f t="shared" si="43"/>
        <v>e120</v>
      </c>
      <c r="L609" s="192" t="str">
        <f t="shared" si="44"/>
        <v>Charges exceptionnelles</v>
      </c>
      <c r="N609" s="8" t="s">
        <v>192</v>
      </c>
      <c r="O609" s="41" t="s">
        <v>427</v>
      </c>
    </row>
    <row r="610" spans="10:17">
      <c r="J610" s="73" t="s">
        <v>1176</v>
      </c>
      <c r="K610" s="139" t="str">
        <f t="shared" si="43"/>
        <v>e152</v>
      </c>
      <c r="L610" s="192" t="str">
        <f t="shared" si="44"/>
        <v>Engagements à réaliser sur ressources affectées</v>
      </c>
      <c r="N610" s="8" t="s">
        <v>192</v>
      </c>
      <c r="O610" s="41" t="s">
        <v>427</v>
      </c>
    </row>
    <row r="611" spans="10:17">
      <c r="J611" s="73" t="s">
        <v>15</v>
      </c>
      <c r="K611" s="139" t="str">
        <f t="shared" si="43"/>
        <v>e195</v>
      </c>
      <c r="L611" s="192" t="str">
        <f t="shared" si="44"/>
        <v>Participation des salariés</v>
      </c>
      <c r="N611" s="8" t="s">
        <v>192</v>
      </c>
      <c r="O611" s="41" t="s">
        <v>427</v>
      </c>
    </row>
    <row r="612" spans="10:17">
      <c r="J612" s="73" t="s">
        <v>118</v>
      </c>
      <c r="K612" s="139" t="str">
        <f t="shared" si="43"/>
        <v>e179</v>
      </c>
      <c r="L612" s="192" t="str">
        <f t="shared" si="44"/>
        <v>Impôts sur le résultat</v>
      </c>
      <c r="N612" s="8" t="s">
        <v>192</v>
      </c>
      <c r="O612" s="41" t="s">
        <v>427</v>
      </c>
    </row>
    <row r="613" spans="10:17">
      <c r="J613" s="208" t="s">
        <v>2782</v>
      </c>
      <c r="K613" s="139"/>
      <c r="L613" s="19"/>
      <c r="M613" s="140"/>
      <c r="N613" s="140"/>
      <c r="O613" s="144" t="s">
        <v>427</v>
      </c>
      <c r="P613" s="138"/>
      <c r="Q613" s="138" t="s">
        <v>121</v>
      </c>
    </row>
    <row r="614" spans="10:17">
      <c r="J614" s="10" t="s">
        <v>244</v>
      </c>
      <c r="K614" s="139" t="str">
        <f t="shared" ref="K614:K672" si="45">VLOOKUP(J614,A:B,2,FALSE)</f>
        <v>x0</v>
      </c>
      <c r="L614" s="19" t="str">
        <f t="shared" ref="L614:L672" si="46">J614</f>
        <v>Total/NA</v>
      </c>
      <c r="M614" s="140" t="s">
        <v>190</v>
      </c>
      <c r="N614" s="140"/>
      <c r="O614" s="138" t="s">
        <v>243</v>
      </c>
      <c r="P614" s="138"/>
      <c r="Q614" s="138"/>
    </row>
    <row r="615" spans="10:17">
      <c r="J615" s="73" t="s">
        <v>1834</v>
      </c>
      <c r="K615" s="139" t="str">
        <f t="shared" si="45"/>
        <v>e106</v>
      </c>
      <c r="L615" s="192" t="str">
        <f t="shared" si="46"/>
        <v>Charge des prestations/sinistres</v>
      </c>
      <c r="M615" s="140" t="s">
        <v>190</v>
      </c>
      <c r="N615" s="140" t="s">
        <v>192</v>
      </c>
      <c r="O615" s="144" t="s">
        <v>427</v>
      </c>
      <c r="P615" s="138"/>
      <c r="Q615" s="138"/>
    </row>
    <row r="616" spans="10:17">
      <c r="J616" s="74" t="s">
        <v>107</v>
      </c>
      <c r="K616" s="139" t="str">
        <f t="shared" si="45"/>
        <v>e209</v>
      </c>
      <c r="L616" s="192" t="str">
        <f t="shared" si="46"/>
        <v>Prestations et frais payés</v>
      </c>
      <c r="M616" s="140" t="s">
        <v>190</v>
      </c>
      <c r="N616" s="140" t="s">
        <v>192</v>
      </c>
      <c r="O616" s="144" t="s">
        <v>427</v>
      </c>
      <c r="P616" s="138"/>
      <c r="Q616" s="138"/>
    </row>
    <row r="617" spans="10:17">
      <c r="J617" s="75" t="s">
        <v>1998</v>
      </c>
      <c r="K617" s="139" t="str">
        <f t="shared" si="45"/>
        <v>e360</v>
      </c>
      <c r="L617" s="192" t="str">
        <f t="shared" si="46"/>
        <v>Prestations versées nettes de recours</v>
      </c>
      <c r="M617" s="140"/>
      <c r="N617" s="140" t="s">
        <v>192</v>
      </c>
      <c r="O617" s="144" t="s">
        <v>427</v>
      </c>
      <c r="P617" s="138"/>
      <c r="Q617" s="138"/>
    </row>
    <row r="618" spans="10:17">
      <c r="J618" s="76" t="s">
        <v>295</v>
      </c>
      <c r="K618" s="139" t="str">
        <f t="shared" si="45"/>
        <v>e282</v>
      </c>
      <c r="L618" s="192" t="str">
        <f t="shared" si="46"/>
        <v>Sinistres et capitaux payés</v>
      </c>
      <c r="M618" s="140"/>
      <c r="N618" s="140" t="s">
        <v>192</v>
      </c>
      <c r="O618" s="144" t="s">
        <v>427</v>
      </c>
      <c r="P618" s="138"/>
      <c r="Q618" s="138"/>
    </row>
    <row r="619" spans="10:17">
      <c r="J619" s="77" t="s">
        <v>1999</v>
      </c>
      <c r="K619" s="139" t="str">
        <f t="shared" si="45"/>
        <v>e361</v>
      </c>
      <c r="L619" s="192" t="str">
        <f t="shared" si="46"/>
        <v>Sinistres et capitaux payés hors CMU-C mais y compris ACS</v>
      </c>
      <c r="M619" s="140"/>
      <c r="N619" s="140" t="s">
        <v>192</v>
      </c>
      <c r="O619" s="144" t="s">
        <v>427</v>
      </c>
      <c r="P619" s="138"/>
      <c r="Q619" s="138"/>
    </row>
    <row r="620" spans="10:17">
      <c r="J620" s="251" t="s">
        <v>2759</v>
      </c>
      <c r="K620" s="139" t="str">
        <f t="shared" si="45"/>
        <v>e388</v>
      </c>
      <c r="L620" s="192" t="str">
        <f t="shared" si="46"/>
        <v>Prestations légales payées au titre de la CSS</v>
      </c>
      <c r="M620" s="140" t="s">
        <v>190</v>
      </c>
      <c r="N620" s="140" t="s">
        <v>191</v>
      </c>
      <c r="O620" s="144" t="s">
        <v>427</v>
      </c>
      <c r="P620" s="138"/>
      <c r="Q620" s="138"/>
    </row>
    <row r="621" spans="10:17">
      <c r="J621" s="252" t="s">
        <v>2762</v>
      </c>
      <c r="K621" s="139" t="str">
        <f t="shared" si="45"/>
        <v>e389</v>
      </c>
      <c r="L621" s="192" t="str">
        <f t="shared" si="46"/>
        <v>Prestations légales payées au titre de la CSS sans participation financière du bénéficiaire</v>
      </c>
      <c r="M621" s="140"/>
      <c r="N621" s="140" t="s">
        <v>191</v>
      </c>
      <c r="O621" s="144" t="s">
        <v>427</v>
      </c>
      <c r="P621" s="138"/>
      <c r="Q621" s="138"/>
    </row>
    <row r="622" spans="10:17">
      <c r="J622" s="253" t="s">
        <v>2763</v>
      </c>
      <c r="K622" s="139" t="str">
        <f t="shared" si="45"/>
        <v>e390</v>
      </c>
      <c r="L622" s="192" t="str">
        <f t="shared" si="46"/>
        <v>Prestations légales payées au titre de la CSS avec participation financière du bénéficiaire</v>
      </c>
      <c r="M622" s="140"/>
      <c r="N622" s="140" t="s">
        <v>191</v>
      </c>
      <c r="O622" s="144" t="s">
        <v>427</v>
      </c>
      <c r="P622" s="138"/>
      <c r="Q622" s="138"/>
    </row>
    <row r="623" spans="10:17">
      <c r="J623" s="76" t="s">
        <v>296</v>
      </c>
      <c r="K623" s="139" t="str">
        <f t="shared" si="45"/>
        <v>e257</v>
      </c>
      <c r="L623" s="192" t="str">
        <f t="shared" si="46"/>
        <v>Recours encaissés</v>
      </c>
      <c r="M623" s="140"/>
      <c r="N623" s="140" t="s">
        <v>191</v>
      </c>
      <c r="O623" s="144" t="s">
        <v>427</v>
      </c>
      <c r="P623" s="138"/>
      <c r="Q623" s="138"/>
    </row>
    <row r="624" spans="10:17">
      <c r="J624" s="76" t="s">
        <v>275</v>
      </c>
      <c r="K624" s="139" t="str">
        <f t="shared" si="45"/>
        <v>e258</v>
      </c>
      <c r="L624" s="192" t="str">
        <f t="shared" si="46"/>
        <v>Rentes périodiques payées</v>
      </c>
      <c r="M624" s="140"/>
      <c r="N624" s="140" t="s">
        <v>192</v>
      </c>
      <c r="O624" s="144" t="s">
        <v>427</v>
      </c>
      <c r="P624" s="138"/>
      <c r="Q624" s="138"/>
    </row>
    <row r="625" spans="10:17">
      <c r="J625" s="76" t="s">
        <v>274</v>
      </c>
      <c r="K625" s="139" t="str">
        <f t="shared" si="45"/>
        <v>e255</v>
      </c>
      <c r="L625" s="192" t="str">
        <f t="shared" si="46"/>
        <v>Rachats payés</v>
      </c>
      <c r="M625" s="140"/>
      <c r="N625" s="140" t="s">
        <v>191</v>
      </c>
      <c r="O625" s="144" t="s">
        <v>427</v>
      </c>
      <c r="P625" s="138"/>
      <c r="Q625" s="138"/>
    </row>
    <row r="626" spans="10:17">
      <c r="J626" s="75" t="s">
        <v>300</v>
      </c>
      <c r="K626" s="139" t="str">
        <f t="shared" si="45"/>
        <v>e189</v>
      </c>
      <c r="L626" s="192" t="str">
        <f t="shared" si="46"/>
        <v>Part de participation aux résultats</v>
      </c>
      <c r="M626" s="140"/>
      <c r="N626" s="140" t="s">
        <v>191</v>
      </c>
      <c r="O626" s="144" t="s">
        <v>427</v>
      </c>
      <c r="P626" s="138"/>
      <c r="Q626" s="138"/>
    </row>
    <row r="627" spans="10:17">
      <c r="J627" s="75" t="s">
        <v>193</v>
      </c>
      <c r="K627" s="139" t="str">
        <f t="shared" si="45"/>
        <v>e171</v>
      </c>
      <c r="L627" s="192" t="str">
        <f t="shared" si="46"/>
        <v>Frais de gestion des sinistres</v>
      </c>
      <c r="M627" s="140"/>
      <c r="N627" s="140" t="s">
        <v>192</v>
      </c>
      <c r="O627" s="144" t="s">
        <v>427</v>
      </c>
      <c r="P627" s="138"/>
      <c r="Q627" s="138"/>
    </row>
    <row r="628" spans="10:17">
      <c r="J628" s="74" t="s">
        <v>1909</v>
      </c>
      <c r="K628" s="139" t="str">
        <f t="shared" si="45"/>
        <v>e114</v>
      </c>
      <c r="L628" s="192" t="str">
        <f t="shared" si="46"/>
        <v>Charge des provisions pour prestations/sinistres à payer</v>
      </c>
      <c r="M628" s="140" t="s">
        <v>190</v>
      </c>
      <c r="N628" s="140" t="s">
        <v>192</v>
      </c>
      <c r="O628" s="144" t="s">
        <v>427</v>
      </c>
      <c r="P628" s="138"/>
      <c r="Q628" s="138"/>
    </row>
    <row r="629" spans="10:17">
      <c r="J629" s="75" t="s">
        <v>1843</v>
      </c>
      <c r="K629" s="139" t="str">
        <f t="shared" si="45"/>
        <v>e308</v>
      </c>
      <c r="L629" s="192" t="str">
        <f t="shared" si="46"/>
        <v>Variation des provisions pour prestations/sinistres à payer</v>
      </c>
      <c r="M629" s="140"/>
      <c r="N629" s="140" t="s">
        <v>192</v>
      </c>
      <c r="O629" s="144" t="s">
        <v>427</v>
      </c>
      <c r="P629" s="138"/>
      <c r="Q629" s="138"/>
    </row>
    <row r="630" spans="10:17">
      <c r="J630" s="75" t="s">
        <v>300</v>
      </c>
      <c r="K630" s="139" t="str">
        <f t="shared" si="45"/>
        <v>e189</v>
      </c>
      <c r="L630" s="192" t="str">
        <f t="shared" si="46"/>
        <v>Part de participation aux résultats</v>
      </c>
      <c r="M630" s="140"/>
      <c r="N630" s="140" t="s">
        <v>191</v>
      </c>
      <c r="O630" s="144" t="s">
        <v>427</v>
      </c>
      <c r="P630" s="138"/>
      <c r="Q630" s="138"/>
    </row>
    <row r="631" spans="10:17">
      <c r="J631" s="73" t="s">
        <v>276</v>
      </c>
      <c r="K631" s="139" t="str">
        <f t="shared" si="45"/>
        <v>e107</v>
      </c>
      <c r="L631" s="192" t="str">
        <f t="shared" si="46"/>
        <v>Charge des provisions</v>
      </c>
      <c r="M631" s="140" t="s">
        <v>190</v>
      </c>
      <c r="N631" s="140" t="s">
        <v>192</v>
      </c>
      <c r="O631" s="144" t="s">
        <v>427</v>
      </c>
      <c r="P631" s="138"/>
      <c r="Q631" s="138"/>
    </row>
    <row r="632" spans="10:17">
      <c r="J632" s="74" t="s">
        <v>1158</v>
      </c>
      <c r="K632" s="139" t="str">
        <f t="shared" si="45"/>
        <v>e108</v>
      </c>
      <c r="L632" s="192" t="str">
        <f t="shared" si="46"/>
        <v>Charge des provisions d’assurance vie et techniques</v>
      </c>
      <c r="M632" s="140" t="s">
        <v>190</v>
      </c>
      <c r="N632" s="140" t="s">
        <v>192</v>
      </c>
      <c r="O632" s="144" t="s">
        <v>427</v>
      </c>
      <c r="P632" s="138"/>
      <c r="Q632" s="138"/>
    </row>
    <row r="633" spans="10:17">
      <c r="J633" s="75" t="s">
        <v>523</v>
      </c>
      <c r="K633" s="139" t="str">
        <f t="shared" si="45"/>
        <v>e109</v>
      </c>
      <c r="L633" s="192" t="str">
        <f t="shared" si="46"/>
        <v>Charge des provisions d'assurance vie</v>
      </c>
      <c r="M633" s="140" t="s">
        <v>190</v>
      </c>
      <c r="N633" s="140" t="s">
        <v>192</v>
      </c>
      <c r="O633" s="144" t="s">
        <v>427</v>
      </c>
      <c r="P633" s="138"/>
      <c r="Q633" s="138"/>
    </row>
    <row r="634" spans="10:17">
      <c r="J634" s="76" t="s">
        <v>358</v>
      </c>
      <c r="K634" s="139" t="str">
        <f t="shared" si="45"/>
        <v>e306</v>
      </c>
      <c r="L634" s="192" t="str">
        <f t="shared" si="46"/>
        <v>Variation des provisions d'assurance vie</v>
      </c>
      <c r="M634" s="140" t="s">
        <v>190</v>
      </c>
      <c r="N634" s="140" t="s">
        <v>192</v>
      </c>
      <c r="O634" s="144" t="s">
        <v>427</v>
      </c>
      <c r="P634" s="138"/>
      <c r="Q634" s="138"/>
    </row>
    <row r="635" spans="10:17">
      <c r="J635" s="77" t="s">
        <v>356</v>
      </c>
      <c r="K635" s="139" t="str">
        <f t="shared" si="45"/>
        <v>e303</v>
      </c>
      <c r="L635" s="192" t="str">
        <f t="shared" si="46"/>
        <v>Variation de la Provision mathématique et de la Provision pour frais d'acquisition reportés</v>
      </c>
      <c r="M635" s="140"/>
      <c r="N635" s="140" t="s">
        <v>192</v>
      </c>
      <c r="O635" s="144" t="s">
        <v>427</v>
      </c>
      <c r="P635" s="138"/>
      <c r="Q635" s="138"/>
    </row>
    <row r="636" spans="10:17">
      <c r="J636" s="77" t="s">
        <v>524</v>
      </c>
      <c r="K636" s="139" t="str">
        <f t="shared" si="45"/>
        <v>e304</v>
      </c>
      <c r="L636" s="192" t="str">
        <f t="shared" si="46"/>
        <v>Variation des autres provisions d'assurance vie</v>
      </c>
      <c r="M636" s="140"/>
      <c r="N636" s="140" t="s">
        <v>192</v>
      </c>
      <c r="O636" s="144" t="s">
        <v>427</v>
      </c>
      <c r="P636" s="138"/>
      <c r="Q636" s="138"/>
    </row>
    <row r="637" spans="10:17">
      <c r="J637" s="76" t="s">
        <v>300</v>
      </c>
      <c r="K637" s="139" t="str">
        <f t="shared" si="45"/>
        <v>e189</v>
      </c>
      <c r="L637" s="192" t="str">
        <f t="shared" si="46"/>
        <v>Part de participation aux résultats</v>
      </c>
      <c r="M637" s="140"/>
      <c r="N637" s="140" t="s">
        <v>191</v>
      </c>
      <c r="O637" s="144" t="s">
        <v>427</v>
      </c>
      <c r="P637" s="138"/>
      <c r="Q637" s="138"/>
    </row>
    <row r="638" spans="10:17">
      <c r="J638" s="75" t="s">
        <v>113</v>
      </c>
      <c r="K638" s="139" t="str">
        <f t="shared" si="45"/>
        <v>e105</v>
      </c>
      <c r="L638" s="192" t="str">
        <f t="shared" si="46"/>
        <v>Charge des autres provisions techniques [Vie]</v>
      </c>
      <c r="M638" s="140" t="s">
        <v>190</v>
      </c>
      <c r="N638" s="140" t="s">
        <v>192</v>
      </c>
      <c r="O638" s="144" t="s">
        <v>427</v>
      </c>
      <c r="P638" s="138"/>
      <c r="Q638" s="138"/>
    </row>
    <row r="639" spans="10:17">
      <c r="J639" s="76" t="s">
        <v>359</v>
      </c>
      <c r="K639" s="139" t="str">
        <f t="shared" si="45"/>
        <v>e309</v>
      </c>
      <c r="L639" s="192" t="str">
        <f t="shared" si="46"/>
        <v>Variation des provisions techniques [Vie]</v>
      </c>
      <c r="M639" s="140" t="s">
        <v>190</v>
      </c>
      <c r="N639" s="140" t="s">
        <v>192</v>
      </c>
      <c r="O639" s="144" t="s">
        <v>427</v>
      </c>
      <c r="P639" s="138"/>
      <c r="Q639" s="138"/>
    </row>
    <row r="640" spans="10:17">
      <c r="J640" s="77" t="s">
        <v>357</v>
      </c>
      <c r="K640" s="139" t="str">
        <f t="shared" si="45"/>
        <v>e302</v>
      </c>
      <c r="L640" s="192" t="str">
        <f t="shared" si="46"/>
        <v>Variation de la Provision de diversification</v>
      </c>
      <c r="M640" s="140"/>
      <c r="N640" s="140" t="s">
        <v>192</v>
      </c>
      <c r="O640" s="144" t="s">
        <v>427</v>
      </c>
      <c r="P640" s="138"/>
      <c r="Q640" s="138"/>
    </row>
    <row r="641" spans="10:17">
      <c r="J641" s="77" t="s">
        <v>506</v>
      </c>
      <c r="K641" s="139" t="str">
        <f t="shared" si="45"/>
        <v>e305</v>
      </c>
      <c r="L641" s="192" t="str">
        <f t="shared" si="46"/>
        <v>Variation des autres provisions techniques</v>
      </c>
      <c r="M641" s="140"/>
      <c r="N641" s="140" t="s">
        <v>192</v>
      </c>
      <c r="O641" s="144" t="s">
        <v>427</v>
      </c>
      <c r="P641" s="138"/>
      <c r="Q641" s="138"/>
    </row>
    <row r="642" spans="10:17">
      <c r="J642" s="76" t="s">
        <v>300</v>
      </c>
      <c r="K642" s="139" t="str">
        <f t="shared" si="45"/>
        <v>e189</v>
      </c>
      <c r="L642" s="192" t="str">
        <f t="shared" si="46"/>
        <v>Part de participation aux résultats</v>
      </c>
      <c r="M642" s="140"/>
      <c r="N642" s="140" t="s">
        <v>191</v>
      </c>
      <c r="O642" s="144" t="s">
        <v>427</v>
      </c>
      <c r="P642" s="138"/>
      <c r="Q642" s="138"/>
    </row>
    <row r="643" spans="10:17">
      <c r="J643" s="75" t="s">
        <v>1156</v>
      </c>
      <c r="K643" s="139" t="str">
        <f t="shared" si="45"/>
        <v>e113</v>
      </c>
      <c r="L643" s="192" t="str">
        <f t="shared" si="46"/>
        <v>Charge des provisions pour opérations en unités de compte</v>
      </c>
      <c r="M643" s="140" t="s">
        <v>190</v>
      </c>
      <c r="N643" s="140" t="s">
        <v>192</v>
      </c>
      <c r="O643" s="144" t="s">
        <v>427</v>
      </c>
      <c r="P643" s="138"/>
      <c r="Q643" s="138"/>
    </row>
    <row r="644" spans="10:17">
      <c r="J644" s="76" t="s">
        <v>1157</v>
      </c>
      <c r="K644" s="139" t="str">
        <f t="shared" si="45"/>
        <v>e307</v>
      </c>
      <c r="L644" s="192" t="str">
        <f t="shared" si="46"/>
        <v>Variation des provisions pour opérations en unités de compte</v>
      </c>
      <c r="M644" s="140"/>
      <c r="N644" s="140" t="s">
        <v>192</v>
      </c>
      <c r="O644" s="144" t="s">
        <v>427</v>
      </c>
      <c r="P644" s="138"/>
      <c r="Q644" s="138"/>
    </row>
    <row r="645" spans="10:17">
      <c r="J645" s="76" t="s">
        <v>300</v>
      </c>
      <c r="K645" s="139" t="str">
        <f t="shared" si="45"/>
        <v>e189</v>
      </c>
      <c r="L645" s="192" t="str">
        <f t="shared" si="46"/>
        <v>Part de participation aux résultats</v>
      </c>
      <c r="M645" s="140"/>
      <c r="N645" s="140" t="s">
        <v>191</v>
      </c>
      <c r="O645" s="144" t="s">
        <v>427</v>
      </c>
      <c r="P645" s="138"/>
      <c r="Q645" s="138"/>
    </row>
    <row r="646" spans="10:17">
      <c r="J646" s="75" t="s">
        <v>1141</v>
      </c>
      <c r="K646" s="139" t="str">
        <f t="shared" si="45"/>
        <v>e112</v>
      </c>
      <c r="L646" s="192" t="str">
        <f t="shared" si="46"/>
        <v>Charge des provisions pour égalisation [Vie]</v>
      </c>
      <c r="M646" s="140"/>
      <c r="N646" s="140" t="s">
        <v>192</v>
      </c>
      <c r="O646" s="144" t="s">
        <v>427</v>
      </c>
      <c r="P646" s="138"/>
      <c r="Q646" s="138"/>
    </row>
    <row r="647" spans="10:17">
      <c r="J647" s="74" t="s">
        <v>114</v>
      </c>
      <c r="K647" s="139" t="str">
        <f t="shared" si="45"/>
        <v>e104</v>
      </c>
      <c r="L647" s="192" t="str">
        <f t="shared" si="46"/>
        <v>Charge des autres provisions techniques [Non Vie]</v>
      </c>
      <c r="M647" s="140"/>
      <c r="N647" s="140" t="s">
        <v>192</v>
      </c>
      <c r="O647" s="144" t="s">
        <v>427</v>
      </c>
      <c r="P647" s="138"/>
      <c r="Q647" s="138"/>
    </row>
    <row r="648" spans="10:17">
      <c r="J648" s="74" t="s">
        <v>115</v>
      </c>
      <c r="K648" s="139" t="str">
        <f t="shared" si="45"/>
        <v>e111</v>
      </c>
      <c r="L648" s="192" t="str">
        <f t="shared" si="46"/>
        <v>Charge des provisions pour égalisation [Non Vie]</v>
      </c>
      <c r="M648" s="140"/>
      <c r="N648" s="140" t="s">
        <v>192</v>
      </c>
      <c r="O648" s="144" t="s">
        <v>427</v>
      </c>
      <c r="P648" s="138"/>
      <c r="Q648" s="138"/>
    </row>
    <row r="649" spans="10:17">
      <c r="J649" s="73" t="s">
        <v>100</v>
      </c>
      <c r="K649" s="139" t="str">
        <f t="shared" si="45"/>
        <v>e194</v>
      </c>
      <c r="L649" s="192" t="str">
        <f t="shared" si="46"/>
        <v>Participation aux résultats</v>
      </c>
      <c r="M649" s="140"/>
      <c r="N649" s="140" t="s">
        <v>192</v>
      </c>
      <c r="O649" s="144" t="s">
        <v>427</v>
      </c>
      <c r="P649" s="138"/>
      <c r="Q649" s="138"/>
    </row>
    <row r="650" spans="10:17">
      <c r="J650" s="73" t="s">
        <v>101</v>
      </c>
      <c r="K650" s="139" t="str">
        <f t="shared" si="45"/>
        <v>e168</v>
      </c>
      <c r="L650" s="192" t="str">
        <f t="shared" si="46"/>
        <v>Frais d’acquisition et d’administration</v>
      </c>
      <c r="M650" s="140" t="s">
        <v>190</v>
      </c>
      <c r="N650" s="140" t="s">
        <v>192</v>
      </c>
      <c r="O650" s="144" t="s">
        <v>427</v>
      </c>
      <c r="P650" s="138"/>
      <c r="Q650" s="138"/>
    </row>
    <row r="651" spans="10:17">
      <c r="J651" s="74" t="s">
        <v>108</v>
      </c>
      <c r="K651" s="139" t="str">
        <f t="shared" si="45"/>
        <v>e167</v>
      </c>
      <c r="L651" s="192" t="str">
        <f t="shared" si="46"/>
        <v>Frais d’acquisition</v>
      </c>
      <c r="M651" s="140"/>
      <c r="N651" s="140" t="s">
        <v>192</v>
      </c>
      <c r="O651" s="144" t="s">
        <v>427</v>
      </c>
      <c r="P651" s="138"/>
      <c r="Q651" s="138"/>
    </row>
    <row r="652" spans="10:17">
      <c r="J652" s="74" t="s">
        <v>109</v>
      </c>
      <c r="K652" s="139" t="str">
        <f t="shared" si="45"/>
        <v>e170</v>
      </c>
      <c r="L652" s="192" t="str">
        <f t="shared" si="46"/>
        <v>Frais d’administration</v>
      </c>
      <c r="M652" s="140"/>
      <c r="N652" s="140" t="s">
        <v>192</v>
      </c>
      <c r="O652" s="144" t="s">
        <v>427</v>
      </c>
      <c r="P652" s="138"/>
      <c r="Q652" s="138"/>
    </row>
    <row r="653" spans="10:17">
      <c r="J653" s="74" t="s">
        <v>1152</v>
      </c>
      <c r="K653" s="139" t="str">
        <f t="shared" si="45"/>
        <v>e121</v>
      </c>
      <c r="L653" s="192" t="str">
        <f t="shared" si="46"/>
        <v>Commissions reçues des réassureurs et garants en substitution</v>
      </c>
      <c r="M653" s="140"/>
      <c r="N653" s="140" t="s">
        <v>192</v>
      </c>
      <c r="O653" s="144" t="s">
        <v>427</v>
      </c>
      <c r="P653" s="138"/>
      <c r="Q653" s="138"/>
    </row>
    <row r="654" spans="10:17">
      <c r="J654" s="73" t="s">
        <v>11</v>
      </c>
      <c r="K654" s="139" t="str">
        <f t="shared" si="45"/>
        <v>e119</v>
      </c>
      <c r="L654" s="192" t="str">
        <f t="shared" si="46"/>
        <v>Charges des placements</v>
      </c>
      <c r="M654" s="140" t="s">
        <v>190</v>
      </c>
      <c r="N654" s="140" t="s">
        <v>192</v>
      </c>
      <c r="O654" s="144" t="s">
        <v>427</v>
      </c>
      <c r="P654" s="138"/>
      <c r="Q654" s="138"/>
    </row>
    <row r="655" spans="10:17">
      <c r="J655" s="74" t="s">
        <v>1688</v>
      </c>
      <c r="K655" s="139" t="str">
        <f t="shared" si="45"/>
        <v>e328</v>
      </c>
      <c r="L655" s="192" t="str">
        <f t="shared" si="46"/>
        <v>Frais et autres charges des placements</v>
      </c>
      <c r="M655" s="140" t="s">
        <v>190</v>
      </c>
      <c r="N655" s="140" t="s">
        <v>192</v>
      </c>
      <c r="O655" s="144" t="s">
        <v>427</v>
      </c>
      <c r="P655" s="138"/>
      <c r="Q655" s="138"/>
    </row>
    <row r="656" spans="10:17">
      <c r="J656" s="75" t="s">
        <v>110</v>
      </c>
      <c r="K656" s="139" t="str">
        <f t="shared" si="45"/>
        <v>e172</v>
      </c>
      <c r="L656" s="192" t="str">
        <f t="shared" si="46"/>
        <v>Frais de gestion interne et externe des placements et intérêts</v>
      </c>
      <c r="M656" s="140"/>
      <c r="N656" s="140" t="s">
        <v>192</v>
      </c>
      <c r="O656" s="144" t="s">
        <v>427</v>
      </c>
      <c r="P656" s="138"/>
      <c r="Q656" s="138"/>
    </row>
    <row r="657" spans="10:17">
      <c r="J657" s="75" t="s">
        <v>112</v>
      </c>
      <c r="K657" s="139" t="str">
        <f t="shared" si="45"/>
        <v>e64</v>
      </c>
      <c r="L657" s="192" t="str">
        <f t="shared" si="46"/>
        <v>Autres charges des placements</v>
      </c>
      <c r="M657" s="140"/>
      <c r="N657" s="140" t="s">
        <v>192</v>
      </c>
      <c r="O657" s="144" t="s">
        <v>427</v>
      </c>
      <c r="P657" s="138"/>
      <c r="Q657" s="138"/>
    </row>
    <row r="658" spans="10:17">
      <c r="J658" s="74" t="s">
        <v>111</v>
      </c>
      <c r="K658" s="139" t="str">
        <f t="shared" si="45"/>
        <v>e202</v>
      </c>
      <c r="L658" s="192" t="str">
        <f t="shared" si="46"/>
        <v>Pertes provenant de la réalisation des placements</v>
      </c>
      <c r="M658" s="140"/>
      <c r="N658" s="140" t="s">
        <v>192</v>
      </c>
      <c r="O658" s="144" t="s">
        <v>427</v>
      </c>
      <c r="P658" s="138"/>
      <c r="Q658" s="138"/>
    </row>
    <row r="659" spans="10:17">
      <c r="J659" s="73" t="s">
        <v>618</v>
      </c>
      <c r="K659" s="139" t="str">
        <f t="shared" si="45"/>
        <v>e56</v>
      </c>
      <c r="L659" s="192" t="str">
        <f t="shared" si="46"/>
        <v>Ajustement ACAV</v>
      </c>
      <c r="M659" s="140" t="s">
        <v>190</v>
      </c>
      <c r="N659" s="140" t="s">
        <v>192</v>
      </c>
      <c r="O659" s="144" t="s">
        <v>427</v>
      </c>
      <c r="P659" s="138"/>
      <c r="Q659" s="138"/>
    </row>
    <row r="660" spans="10:17">
      <c r="J660" s="74" t="s">
        <v>102</v>
      </c>
      <c r="K660" s="92" t="str">
        <f t="shared" si="45"/>
        <v>e57</v>
      </c>
      <c r="L660" s="192" t="str">
        <f t="shared" si="46"/>
        <v>Ajustement ACAV (moins values)</v>
      </c>
      <c r="M660" s="110"/>
      <c r="N660" s="110" t="s">
        <v>192</v>
      </c>
      <c r="O660" s="111" t="s">
        <v>427</v>
      </c>
      <c r="P660" s="141"/>
      <c r="Q660" s="141"/>
    </row>
    <row r="661" spans="10:17">
      <c r="J661" s="73" t="s">
        <v>7</v>
      </c>
      <c r="K661" s="139" t="str">
        <f t="shared" si="45"/>
        <v>e67</v>
      </c>
      <c r="L661" s="192" t="str">
        <f t="shared" si="46"/>
        <v>Autres charges techniques</v>
      </c>
      <c r="M661" s="140" t="s">
        <v>190</v>
      </c>
      <c r="N661" s="140" t="s">
        <v>192</v>
      </c>
      <c r="O661" s="144" t="s">
        <v>427</v>
      </c>
      <c r="P661" s="138"/>
      <c r="Q661" s="138"/>
    </row>
    <row r="662" spans="10:17">
      <c r="J662" s="74" t="s">
        <v>2001</v>
      </c>
      <c r="K662" s="139" t="str">
        <f t="shared" si="45"/>
        <v>e363</v>
      </c>
      <c r="L662" s="192" t="str">
        <f t="shared" si="46"/>
        <v>Charges de gestion d'un régime obligatoire d'assurance maladie</v>
      </c>
      <c r="M662" s="140" t="s">
        <v>190</v>
      </c>
      <c r="N662" s="140" t="s">
        <v>192</v>
      </c>
      <c r="O662" s="144" t="s">
        <v>427</v>
      </c>
      <c r="P662" s="138"/>
      <c r="Q662" s="138"/>
    </row>
    <row r="663" spans="10:17">
      <c r="J663" s="75" t="s">
        <v>2002</v>
      </c>
      <c r="K663" s="139" t="str">
        <f t="shared" si="45"/>
        <v>e364</v>
      </c>
      <c r="L663" s="192" t="str">
        <f t="shared" si="46"/>
        <v>Charges de gestion d'un régime obligatoire d'assurance maladie - Au titre des prestations servies</v>
      </c>
      <c r="M663" s="140"/>
      <c r="N663" s="140" t="s">
        <v>192</v>
      </c>
      <c r="O663" s="144" t="s">
        <v>427</v>
      </c>
      <c r="P663" s="138"/>
      <c r="Q663" s="138"/>
    </row>
    <row r="664" spans="10:17" ht="28.8">
      <c r="J664" s="75" t="s">
        <v>2003</v>
      </c>
      <c r="K664" s="139" t="str">
        <f t="shared" si="45"/>
        <v>e365</v>
      </c>
      <c r="L664" s="192" t="str">
        <f t="shared" si="46"/>
        <v>Charges de gestion d'un régime obligatoire d'assurance maladie - Au titre du recouvrement des cotisations des professions libérales</v>
      </c>
      <c r="M664" s="140"/>
      <c r="N664" s="140" t="s">
        <v>192</v>
      </c>
      <c r="O664" s="144" t="s">
        <v>427</v>
      </c>
      <c r="P664" s="138"/>
      <c r="Q664" s="138"/>
    </row>
    <row r="665" spans="10:17">
      <c r="J665" s="74" t="s">
        <v>2004</v>
      </c>
      <c r="K665" s="139" t="str">
        <f t="shared" si="45"/>
        <v>e366</v>
      </c>
      <c r="L665" s="192" t="str">
        <f t="shared" si="46"/>
        <v>Autres charges techniques, hors charges de gestion d'un régime obligatoire d'assurance maladie</v>
      </c>
      <c r="M665" s="140"/>
      <c r="N665" s="140" t="s">
        <v>192</v>
      </c>
      <c r="O665" s="144" t="s">
        <v>427</v>
      </c>
      <c r="P665" s="138"/>
      <c r="Q665" s="138"/>
    </row>
    <row r="666" spans="10:17">
      <c r="J666" s="73" t="s">
        <v>6</v>
      </c>
      <c r="K666" s="139" t="str">
        <f t="shared" si="45"/>
        <v>e65</v>
      </c>
      <c r="L666" s="192" t="str">
        <f t="shared" si="46"/>
        <v>Autres charges non techniques</v>
      </c>
      <c r="M666" s="140" t="s">
        <v>190</v>
      </c>
      <c r="N666" s="140" t="s">
        <v>192</v>
      </c>
      <c r="O666" s="144" t="s">
        <v>427</v>
      </c>
      <c r="P666" s="138"/>
      <c r="Q666" s="138"/>
    </row>
    <row r="667" spans="10:17">
      <c r="J667" s="74" t="s">
        <v>116</v>
      </c>
      <c r="K667" s="139" t="str">
        <f t="shared" si="45"/>
        <v>e115</v>
      </c>
      <c r="L667" s="192" t="str">
        <f t="shared" si="46"/>
        <v>Charges à caractère social</v>
      </c>
      <c r="M667" s="140"/>
      <c r="N667" s="140" t="s">
        <v>192</v>
      </c>
      <c r="O667" s="144" t="s">
        <v>427</v>
      </c>
      <c r="P667" s="138"/>
      <c r="Q667" s="138"/>
    </row>
    <row r="668" spans="10:17">
      <c r="J668" s="74" t="s">
        <v>117</v>
      </c>
      <c r="K668" s="139" t="str">
        <f t="shared" si="45"/>
        <v>e66</v>
      </c>
      <c r="L668" s="192" t="str">
        <f t="shared" si="46"/>
        <v>Autres charges non techniques autres qu'à caractère social</v>
      </c>
      <c r="M668" s="140"/>
      <c r="N668" s="140" t="s">
        <v>192</v>
      </c>
      <c r="O668" s="144" t="s">
        <v>427</v>
      </c>
      <c r="P668" s="138"/>
      <c r="Q668" s="138"/>
    </row>
    <row r="669" spans="10:17">
      <c r="J669" s="73" t="s">
        <v>12</v>
      </c>
      <c r="K669" s="139" t="str">
        <f t="shared" si="45"/>
        <v>e120</v>
      </c>
      <c r="L669" s="192" t="str">
        <f t="shared" si="46"/>
        <v>Charges exceptionnelles</v>
      </c>
      <c r="M669" s="140"/>
      <c r="N669" s="140" t="s">
        <v>192</v>
      </c>
      <c r="O669" s="144" t="s">
        <v>427</v>
      </c>
      <c r="P669" s="138"/>
      <c r="Q669" s="138"/>
    </row>
    <row r="670" spans="10:17">
      <c r="J670" s="73" t="s">
        <v>1176</v>
      </c>
      <c r="K670" s="139" t="str">
        <f t="shared" si="45"/>
        <v>e152</v>
      </c>
      <c r="L670" s="192" t="str">
        <f t="shared" si="46"/>
        <v>Engagements à réaliser sur ressources affectées</v>
      </c>
      <c r="M670" s="140"/>
      <c r="N670" s="140" t="s">
        <v>192</v>
      </c>
      <c r="O670" s="144" t="s">
        <v>427</v>
      </c>
      <c r="P670" s="138"/>
      <c r="Q670" s="138"/>
    </row>
    <row r="671" spans="10:17">
      <c r="J671" s="73" t="s">
        <v>15</v>
      </c>
      <c r="K671" s="139" t="str">
        <f t="shared" si="45"/>
        <v>e195</v>
      </c>
      <c r="L671" s="192" t="str">
        <f t="shared" si="46"/>
        <v>Participation des salariés</v>
      </c>
      <c r="M671" s="140"/>
      <c r="N671" s="140" t="s">
        <v>192</v>
      </c>
      <c r="O671" s="144" t="s">
        <v>427</v>
      </c>
      <c r="P671" s="138"/>
      <c r="Q671" s="138"/>
    </row>
    <row r="672" spans="10:17">
      <c r="J672" s="73" t="s">
        <v>118</v>
      </c>
      <c r="K672" s="139" t="str">
        <f t="shared" si="45"/>
        <v>e179</v>
      </c>
      <c r="L672" s="192" t="str">
        <f t="shared" si="46"/>
        <v>Impôts sur le résultat</v>
      </c>
      <c r="M672" s="140"/>
      <c r="N672" s="140" t="s">
        <v>192</v>
      </c>
      <c r="O672" s="144" t="s">
        <v>427</v>
      </c>
      <c r="P672" s="138"/>
      <c r="Q672" s="138"/>
    </row>
    <row r="673" spans="10:17">
      <c r="J673" s="18" t="s">
        <v>1627</v>
      </c>
      <c r="K673" s="139"/>
      <c r="L673" s="171"/>
      <c r="M673" s="52"/>
      <c r="N673" s="52"/>
      <c r="O673" s="41" t="s">
        <v>427</v>
      </c>
      <c r="Q673" t="s">
        <v>122</v>
      </c>
    </row>
    <row r="674" spans="10:17">
      <c r="J674" s="10" t="s">
        <v>244</v>
      </c>
      <c r="K674" s="139" t="str">
        <f t="shared" ref="K674:K689" si="47">VLOOKUP(J674,A:B,2,FALSE)</f>
        <v>x0</v>
      </c>
      <c r="L674" s="19" t="str">
        <f t="shared" ref="L674:L689" si="48">J674</f>
        <v>Total/NA</v>
      </c>
      <c r="M674" s="8" t="s">
        <v>190</v>
      </c>
      <c r="O674" t="s">
        <v>243</v>
      </c>
    </row>
    <row r="675" spans="10:17">
      <c r="J675" s="11" t="s">
        <v>1143</v>
      </c>
      <c r="K675" s="139" t="str">
        <f t="shared" si="47"/>
        <v>e276</v>
      </c>
      <c r="L675" s="19" t="str">
        <f t="shared" si="48"/>
        <v>Résultat global</v>
      </c>
      <c r="M675" s="8" t="s">
        <v>190</v>
      </c>
      <c r="N675" s="8" t="s">
        <v>192</v>
      </c>
      <c r="O675" s="41" t="s">
        <v>427</v>
      </c>
    </row>
    <row r="676" spans="10:17">
      <c r="J676" s="72" t="s">
        <v>1167</v>
      </c>
      <c r="K676" s="139" t="str">
        <f t="shared" si="47"/>
        <v>e288</v>
      </c>
      <c r="L676" s="19" t="str">
        <f t="shared" si="48"/>
        <v>Solde intermédiaire</v>
      </c>
      <c r="M676" s="8" t="s">
        <v>190</v>
      </c>
      <c r="N676" s="8" t="s">
        <v>192</v>
      </c>
      <c r="O676" s="41" t="s">
        <v>427</v>
      </c>
    </row>
    <row r="677" spans="10:17">
      <c r="J677" s="56" t="s">
        <v>22</v>
      </c>
      <c r="K677" s="139" t="str">
        <f t="shared" si="47"/>
        <v>e277</v>
      </c>
      <c r="L677" s="171" t="str">
        <f t="shared" si="48"/>
        <v>Résultat technique</v>
      </c>
      <c r="M677" s="52" t="s">
        <v>190</v>
      </c>
      <c r="N677" s="52" t="s">
        <v>192</v>
      </c>
      <c r="O677" s="41" t="s">
        <v>427</v>
      </c>
    </row>
    <row r="678" spans="10:17">
      <c r="J678" s="70" t="s">
        <v>621</v>
      </c>
      <c r="K678" s="139" t="str">
        <f t="shared" si="47"/>
        <v>e289</v>
      </c>
      <c r="L678" s="171" t="str">
        <f t="shared" si="48"/>
        <v>Solde technique</v>
      </c>
      <c r="M678" s="52" t="s">
        <v>190</v>
      </c>
      <c r="N678" s="52" t="s">
        <v>192</v>
      </c>
      <c r="O678" s="41" t="s">
        <v>427</v>
      </c>
    </row>
    <row r="679" spans="10:17">
      <c r="J679" s="71" t="s">
        <v>277</v>
      </c>
      <c r="K679" s="139" t="str">
        <f t="shared" si="47"/>
        <v>e286</v>
      </c>
      <c r="L679" s="171" t="str">
        <f t="shared" si="48"/>
        <v>Solde de souscription</v>
      </c>
      <c r="M679" s="52"/>
      <c r="N679" s="52" t="str">
        <f>+N677</f>
        <v>+</v>
      </c>
      <c r="O679" s="41" t="s">
        <v>427</v>
      </c>
    </row>
    <row r="680" spans="10:17">
      <c r="J680" s="71" t="s">
        <v>546</v>
      </c>
      <c r="K680" s="139" t="str">
        <f t="shared" si="47"/>
        <v>e117</v>
      </c>
      <c r="L680" s="171" t="str">
        <f t="shared" si="48"/>
        <v>Charges d'acquisition et gestion nettes</v>
      </c>
      <c r="M680" s="52"/>
      <c r="N680" s="52" t="s">
        <v>192</v>
      </c>
      <c r="O680" s="41" t="s">
        <v>427</v>
      </c>
    </row>
    <row r="681" spans="10:17">
      <c r="J681" s="81" t="s">
        <v>615</v>
      </c>
      <c r="K681" s="139" t="str">
        <f t="shared" si="47"/>
        <v>e284</v>
      </c>
      <c r="L681" s="171" t="str">
        <f t="shared" si="48"/>
        <v>Solde charges nettes de produits techniques</v>
      </c>
      <c r="M681" s="52"/>
      <c r="N681" s="52" t="s">
        <v>192</v>
      </c>
      <c r="O681" s="41" t="s">
        <v>427</v>
      </c>
    </row>
    <row r="682" spans="10:17">
      <c r="J682" s="81" t="s">
        <v>616</v>
      </c>
      <c r="K682" s="139" t="str">
        <f t="shared" si="47"/>
        <v>e283</v>
      </c>
      <c r="L682" s="171" t="str">
        <f t="shared" si="48"/>
        <v>Solde autres charges nettes de produits techniques</v>
      </c>
      <c r="M682" s="52"/>
      <c r="N682" s="52" t="s">
        <v>192</v>
      </c>
      <c r="O682" s="41" t="s">
        <v>427</v>
      </c>
    </row>
    <row r="683" spans="10:17">
      <c r="J683" s="70" t="s">
        <v>617</v>
      </c>
      <c r="K683" s="139" t="str">
        <f t="shared" si="47"/>
        <v>e287</v>
      </c>
      <c r="L683" s="171" t="str">
        <f t="shared" si="48"/>
        <v>Solde financier</v>
      </c>
      <c r="M683" s="52" t="s">
        <v>190</v>
      </c>
      <c r="N683" s="52" t="s">
        <v>192</v>
      </c>
      <c r="O683" s="41" t="s">
        <v>427</v>
      </c>
    </row>
    <row r="684" spans="10:17">
      <c r="J684" s="71" t="s">
        <v>622</v>
      </c>
      <c r="K684" s="139" t="str">
        <f t="shared" si="47"/>
        <v>e222</v>
      </c>
      <c r="L684" s="171" t="str">
        <f t="shared" si="48"/>
        <v>Produits nets des placements</v>
      </c>
      <c r="M684" s="52" t="s">
        <v>190</v>
      </c>
      <c r="N684" s="52" t="s">
        <v>192</v>
      </c>
      <c r="O684" s="41" t="s">
        <v>427</v>
      </c>
    </row>
    <row r="685" spans="10:17">
      <c r="J685" s="81" t="s">
        <v>1689</v>
      </c>
      <c r="K685" s="139" t="str">
        <f t="shared" si="47"/>
        <v>e280</v>
      </c>
      <c r="L685" s="171" t="str">
        <f t="shared" si="48"/>
        <v>Revenus et charges de placements</v>
      </c>
      <c r="M685" s="52"/>
      <c r="N685" s="52" t="s">
        <v>192</v>
      </c>
      <c r="O685" s="41" t="s">
        <v>427</v>
      </c>
    </row>
    <row r="686" spans="10:17">
      <c r="J686" s="81" t="s">
        <v>619</v>
      </c>
      <c r="K686" s="139" t="str">
        <f t="shared" si="47"/>
        <v>e224</v>
      </c>
      <c r="L686" s="171" t="str">
        <f t="shared" si="48"/>
        <v>Profits et pertes provenant de la réalisation des placements</v>
      </c>
      <c r="M686" s="52"/>
      <c r="N686" s="52" t="s">
        <v>192</v>
      </c>
      <c r="O686" s="41" t="s">
        <v>427</v>
      </c>
    </row>
    <row r="687" spans="10:17">
      <c r="J687" s="70" t="s">
        <v>620</v>
      </c>
      <c r="K687" s="139" t="str">
        <f t="shared" si="47"/>
        <v>e285</v>
      </c>
      <c r="L687" s="171" t="str">
        <f t="shared" si="48"/>
        <v>Solde de réassurance</v>
      </c>
      <c r="M687" s="52"/>
      <c r="N687" s="52" t="s">
        <v>192</v>
      </c>
      <c r="O687" s="41" t="s">
        <v>427</v>
      </c>
    </row>
    <row r="688" spans="10:17">
      <c r="J688" s="56" t="s">
        <v>2395</v>
      </c>
      <c r="K688" s="139" t="str">
        <f t="shared" si="47"/>
        <v>e377</v>
      </c>
      <c r="L688" s="171" t="str">
        <f t="shared" si="48"/>
        <v>Résultat non technique</v>
      </c>
      <c r="M688" s="52"/>
      <c r="N688" s="52" t="s">
        <v>192</v>
      </c>
      <c r="O688" s="144" t="s">
        <v>427</v>
      </c>
      <c r="P688" s="138"/>
      <c r="Q688" s="138"/>
    </row>
    <row r="689" spans="10:17">
      <c r="J689" s="56" t="s">
        <v>21</v>
      </c>
      <c r="K689" s="139" t="str">
        <f t="shared" si="47"/>
        <v>e275</v>
      </c>
      <c r="L689" s="171" t="str">
        <f t="shared" si="48"/>
        <v>Résultat exceptionnel</v>
      </c>
      <c r="M689" s="52"/>
      <c r="N689" s="52" t="s">
        <v>192</v>
      </c>
      <c r="O689" s="41" t="s">
        <v>427</v>
      </c>
    </row>
    <row r="690" spans="10:17">
      <c r="J690" s="114" t="s">
        <v>1694</v>
      </c>
      <c r="K690" s="139"/>
      <c r="L690" s="193"/>
      <c r="M690" s="110"/>
      <c r="N690" s="110"/>
      <c r="O690" s="111" t="s">
        <v>427</v>
      </c>
      <c r="Q690" s="101" t="s">
        <v>1738</v>
      </c>
    </row>
    <row r="691" spans="10:17">
      <c r="J691" s="10" t="s">
        <v>244</v>
      </c>
      <c r="K691" s="139" t="str">
        <f t="shared" ref="K691:K698" si="49">VLOOKUP(J691,A:B,2,FALSE)</f>
        <v>x0</v>
      </c>
      <c r="L691" s="19" t="str">
        <f t="shared" ref="L691:L698" si="50">J691</f>
        <v>Total/NA</v>
      </c>
      <c r="M691" s="8" t="s">
        <v>190</v>
      </c>
      <c r="O691" t="s">
        <v>243</v>
      </c>
      <c r="Q691" s="9"/>
    </row>
    <row r="692" spans="10:17">
      <c r="J692" s="112" t="s">
        <v>1695</v>
      </c>
      <c r="K692" s="139" t="str">
        <f t="shared" si="49"/>
        <v>e329</v>
      </c>
      <c r="L692" s="172" t="str">
        <f t="shared" si="50"/>
        <v>Dividendes</v>
      </c>
      <c r="N692" s="8" t="s">
        <v>192</v>
      </c>
      <c r="O692" s="41" t="s">
        <v>427</v>
      </c>
      <c r="Q692" s="9"/>
    </row>
    <row r="693" spans="10:17">
      <c r="J693" s="112" t="s">
        <v>1696</v>
      </c>
      <c r="K693" s="139" t="str">
        <f t="shared" si="49"/>
        <v>e330</v>
      </c>
      <c r="L693" s="172" t="str">
        <f t="shared" si="50"/>
        <v>Coupons</v>
      </c>
      <c r="N693" s="8" t="s">
        <v>192</v>
      </c>
      <c r="O693" s="41" t="s">
        <v>427</v>
      </c>
      <c r="Q693" s="9"/>
    </row>
    <row r="694" spans="10:17">
      <c r="J694" s="112" t="s">
        <v>1697</v>
      </c>
      <c r="K694" s="139" t="str">
        <f t="shared" si="49"/>
        <v>e331</v>
      </c>
      <c r="L694" s="172" t="str">
        <f t="shared" si="50"/>
        <v>Loyers</v>
      </c>
      <c r="N694" s="8" t="s">
        <v>192</v>
      </c>
      <c r="O694" s="41" t="s">
        <v>427</v>
      </c>
      <c r="Q694" s="9"/>
    </row>
    <row r="695" spans="10:17">
      <c r="J695" s="112" t="s">
        <v>1698</v>
      </c>
      <c r="K695" s="139" t="str">
        <f t="shared" si="49"/>
        <v>e332</v>
      </c>
      <c r="L695" s="172" t="str">
        <f t="shared" si="50"/>
        <v>Amortissement des décotes</v>
      </c>
      <c r="N695" s="8" t="s">
        <v>192</v>
      </c>
      <c r="O695" s="41" t="s">
        <v>427</v>
      </c>
      <c r="Q695" s="9"/>
    </row>
    <row r="696" spans="10:17">
      <c r="J696" s="112" t="s">
        <v>1699</v>
      </c>
      <c r="K696" s="139" t="str">
        <f t="shared" si="49"/>
        <v>e333</v>
      </c>
      <c r="L696" s="172" t="str">
        <f t="shared" si="50"/>
        <v>Amortissement des comptes de régularisation liés aux IFT</v>
      </c>
      <c r="N696" s="8" t="s">
        <v>192</v>
      </c>
      <c r="O696" s="41" t="s">
        <v>427</v>
      </c>
      <c r="Q696" s="9"/>
    </row>
    <row r="697" spans="10:17">
      <c r="J697" s="112" t="s">
        <v>1700</v>
      </c>
      <c r="K697" s="139" t="str">
        <f t="shared" si="49"/>
        <v>e334</v>
      </c>
      <c r="L697" s="172" t="str">
        <f t="shared" si="50"/>
        <v>Profits de change</v>
      </c>
      <c r="N697" s="8" t="s">
        <v>192</v>
      </c>
      <c r="O697" s="41" t="s">
        <v>427</v>
      </c>
      <c r="P697" s="9"/>
      <c r="Q697" s="9"/>
    </row>
    <row r="698" spans="10:17">
      <c r="J698" s="112" t="s">
        <v>1709</v>
      </c>
      <c r="K698" s="139" t="str">
        <f t="shared" si="49"/>
        <v>e335</v>
      </c>
      <c r="L698" s="172" t="str">
        <f t="shared" si="50"/>
        <v>Autres revenus et produits des placements</v>
      </c>
      <c r="N698" s="8" t="s">
        <v>192</v>
      </c>
      <c r="O698" s="41" t="s">
        <v>427</v>
      </c>
      <c r="Q698" s="9"/>
    </row>
    <row r="699" spans="10:17">
      <c r="J699" s="114" t="s">
        <v>1701</v>
      </c>
      <c r="K699" s="139"/>
      <c r="L699" s="193"/>
      <c r="M699" s="110"/>
      <c r="N699" s="110"/>
      <c r="O699" s="111" t="s">
        <v>427</v>
      </c>
      <c r="Q699" s="101" t="s">
        <v>1739</v>
      </c>
    </row>
    <row r="700" spans="10:17">
      <c r="J700" s="10" t="s">
        <v>244</v>
      </c>
      <c r="K700" s="139" t="str">
        <f t="shared" ref="K700:K708" si="51">VLOOKUP(J700,A:B,2,FALSE)</f>
        <v>x0</v>
      </c>
      <c r="L700" s="19" t="str">
        <f t="shared" ref="L700:L708" si="52">J700</f>
        <v>Total/NA</v>
      </c>
      <c r="M700" s="8" t="s">
        <v>190</v>
      </c>
      <c r="O700" t="s">
        <v>243</v>
      </c>
      <c r="Q700" s="9"/>
    </row>
    <row r="701" spans="10:17">
      <c r="J701" s="112" t="s">
        <v>1702</v>
      </c>
      <c r="K701" s="139" t="str">
        <f t="shared" si="51"/>
        <v>e336</v>
      </c>
      <c r="L701" s="172" t="str">
        <f t="shared" si="52"/>
        <v>Intérêts sur emprunts</v>
      </c>
      <c r="N701" s="8" t="s">
        <v>192</v>
      </c>
      <c r="O701" s="41" t="s">
        <v>427</v>
      </c>
      <c r="Q701" s="9"/>
    </row>
    <row r="702" spans="10:17">
      <c r="J702" s="112" t="s">
        <v>1703</v>
      </c>
      <c r="K702" s="139" t="str">
        <f t="shared" si="51"/>
        <v>e337</v>
      </c>
      <c r="L702" s="172" t="str">
        <f t="shared" si="52"/>
        <v>Charges de gestion des placements hors commissions</v>
      </c>
      <c r="N702" s="8" t="s">
        <v>192</v>
      </c>
      <c r="O702" s="41" t="s">
        <v>427</v>
      </c>
      <c r="Q702" s="9"/>
    </row>
    <row r="703" spans="10:17">
      <c r="J703" s="112" t="s">
        <v>1704</v>
      </c>
      <c r="K703" s="139" t="str">
        <f t="shared" si="51"/>
        <v>e338</v>
      </c>
      <c r="L703" s="172" t="str">
        <f t="shared" si="52"/>
        <v>Commissions</v>
      </c>
      <c r="N703" s="8" t="s">
        <v>192</v>
      </c>
      <c r="O703" s="41" t="s">
        <v>427</v>
      </c>
      <c r="Q703" s="9"/>
    </row>
    <row r="704" spans="10:17">
      <c r="J704" s="112" t="s">
        <v>1705</v>
      </c>
      <c r="K704" s="139" t="str">
        <f t="shared" si="51"/>
        <v>e340</v>
      </c>
      <c r="L704" s="172" t="str">
        <f t="shared" si="52"/>
        <v>Amortissement des surcotes</v>
      </c>
      <c r="N704" s="8" t="s">
        <v>192</v>
      </c>
      <c r="O704" s="41" t="s">
        <v>427</v>
      </c>
      <c r="Q704" s="9"/>
    </row>
    <row r="705" spans="10:17">
      <c r="J705" s="112" t="s">
        <v>1699</v>
      </c>
      <c r="K705" s="139" t="str">
        <f t="shared" si="51"/>
        <v>e333</v>
      </c>
      <c r="L705" s="172" t="str">
        <f t="shared" si="52"/>
        <v>Amortissement des comptes de régularisation liés aux IFT</v>
      </c>
      <c r="N705" s="8" t="s">
        <v>192</v>
      </c>
      <c r="O705" s="41" t="s">
        <v>427</v>
      </c>
      <c r="Q705" s="9"/>
    </row>
    <row r="706" spans="10:17">
      <c r="J706" s="112" t="s">
        <v>1706</v>
      </c>
      <c r="K706" s="139" t="str">
        <f t="shared" si="51"/>
        <v>e341</v>
      </c>
      <c r="L706" s="172" t="str">
        <f t="shared" si="52"/>
        <v>Amortissement des immeubles</v>
      </c>
      <c r="N706" s="8" t="s">
        <v>192</v>
      </c>
      <c r="O706" s="41" t="s">
        <v>427</v>
      </c>
      <c r="Q706" s="9"/>
    </row>
    <row r="707" spans="10:17">
      <c r="J707" s="112" t="s">
        <v>1707</v>
      </c>
      <c r="K707" s="139" t="str">
        <f t="shared" si="51"/>
        <v>e342</v>
      </c>
      <c r="L707" s="172" t="str">
        <f t="shared" si="52"/>
        <v>Pertes de change</v>
      </c>
      <c r="N707" s="8" t="s">
        <v>192</v>
      </c>
      <c r="O707" s="41" t="s">
        <v>427</v>
      </c>
      <c r="P707" s="9"/>
      <c r="Q707" s="9"/>
    </row>
    <row r="708" spans="10:17">
      <c r="J708" s="112" t="s">
        <v>1708</v>
      </c>
      <c r="K708" s="139" t="str">
        <f t="shared" si="51"/>
        <v>e343</v>
      </c>
      <c r="L708" s="172" t="str">
        <f t="shared" si="52"/>
        <v>Autres frais et charges des placements</v>
      </c>
      <c r="N708" s="8" t="s">
        <v>192</v>
      </c>
      <c r="O708" s="41" t="s">
        <v>427</v>
      </c>
      <c r="Q708" s="9"/>
    </row>
    <row r="709" spans="10:17">
      <c r="J709" s="127" t="s">
        <v>1873</v>
      </c>
      <c r="K709" s="139"/>
      <c r="L709" s="172"/>
      <c r="M709" s="110"/>
      <c r="N709" s="110"/>
      <c r="O709" s="111" t="s">
        <v>427</v>
      </c>
      <c r="Q709" s="101" t="s">
        <v>1740</v>
      </c>
    </row>
    <row r="710" spans="10:17">
      <c r="J710" s="10" t="s">
        <v>244</v>
      </c>
      <c r="K710" s="139" t="str">
        <f t="shared" ref="K710:K717" si="53">VLOOKUP(J710,A:B,2,FALSE)</f>
        <v>x0</v>
      </c>
      <c r="L710" s="19" t="str">
        <f t="shared" ref="L710:L717" si="54">J710</f>
        <v>Total/NA</v>
      </c>
      <c r="M710" s="8" t="s">
        <v>190</v>
      </c>
      <c r="O710" t="s">
        <v>243</v>
      </c>
      <c r="Q710" s="9"/>
    </row>
    <row r="711" spans="10:17">
      <c r="J711" s="112" t="s">
        <v>1710</v>
      </c>
      <c r="K711" s="139" t="str">
        <f t="shared" si="53"/>
        <v>e344</v>
      </c>
      <c r="L711" s="172" t="str">
        <f t="shared" si="54"/>
        <v>Actions et assimilés</v>
      </c>
      <c r="N711" s="8" t="s">
        <v>192</v>
      </c>
      <c r="O711" s="41" t="s">
        <v>427</v>
      </c>
    </row>
    <row r="712" spans="10:17">
      <c r="J712" s="112" t="s">
        <v>1711</v>
      </c>
      <c r="K712" s="139" t="str">
        <f t="shared" si="53"/>
        <v>e345</v>
      </c>
      <c r="L712" s="172" t="str">
        <f t="shared" si="54"/>
        <v>Obligations</v>
      </c>
      <c r="N712" s="8" t="s">
        <v>192</v>
      </c>
      <c r="O712" s="41" t="s">
        <v>427</v>
      </c>
    </row>
    <row r="713" spans="10:17">
      <c r="J713" s="113" t="s">
        <v>1908</v>
      </c>
      <c r="K713" s="139" t="str">
        <f t="shared" si="53"/>
        <v>e346</v>
      </c>
      <c r="L713" s="172" t="str">
        <f t="shared" si="54"/>
        <v>Obligations hors mouvements sur réserve de capitalisation</v>
      </c>
      <c r="N713" s="8" t="s">
        <v>192</v>
      </c>
      <c r="O713" s="41" t="s">
        <v>427</v>
      </c>
    </row>
    <row r="714" spans="10:17">
      <c r="J714" s="113" t="s">
        <v>1915</v>
      </c>
      <c r="K714" s="139" t="str">
        <f t="shared" si="53"/>
        <v>e347</v>
      </c>
      <c r="L714" s="172" t="str">
        <f t="shared" si="54"/>
        <v>Mouvements sur réserve de capitalisation</v>
      </c>
      <c r="N714" s="8" t="s">
        <v>192</v>
      </c>
      <c r="O714" s="41" t="s">
        <v>427</v>
      </c>
    </row>
    <row r="715" spans="10:17">
      <c r="J715" s="112" t="s">
        <v>1712</v>
      </c>
      <c r="K715" s="139" t="str">
        <f t="shared" si="53"/>
        <v>e348</v>
      </c>
      <c r="L715" s="172" t="str">
        <f t="shared" si="54"/>
        <v>Produits dérivés</v>
      </c>
      <c r="N715" s="8" t="s">
        <v>192</v>
      </c>
      <c r="O715" s="41" t="s">
        <v>427</v>
      </c>
    </row>
    <row r="716" spans="10:17">
      <c r="J716" s="112" t="s">
        <v>1713</v>
      </c>
      <c r="K716" s="139" t="str">
        <f t="shared" si="53"/>
        <v>e349</v>
      </c>
      <c r="L716" s="172" t="str">
        <f t="shared" si="54"/>
        <v>Immobilier</v>
      </c>
      <c r="N716" s="8" t="s">
        <v>192</v>
      </c>
      <c r="O716" s="41" t="s">
        <v>427</v>
      </c>
    </row>
    <row r="717" spans="10:17">
      <c r="J717" s="112" t="s">
        <v>1735</v>
      </c>
      <c r="K717" s="139" t="str">
        <f t="shared" si="53"/>
        <v>e350</v>
      </c>
      <c r="L717" s="172" t="str">
        <f t="shared" si="54"/>
        <v>Autres actifs financiers</v>
      </c>
      <c r="N717" s="8" t="s">
        <v>192</v>
      </c>
      <c r="O717" s="41" t="s">
        <v>427</v>
      </c>
    </row>
    <row r="718" spans="10:17">
      <c r="J718" s="18" t="s">
        <v>2005</v>
      </c>
      <c r="K718" s="139"/>
      <c r="L718" s="171"/>
      <c r="O718" s="144" t="s">
        <v>427</v>
      </c>
      <c r="Q718" t="s">
        <v>1959</v>
      </c>
    </row>
    <row r="719" spans="10:17">
      <c r="J719" s="53" t="s">
        <v>244</v>
      </c>
      <c r="K719" s="139" t="str">
        <f>VLOOKUP(J719,A:B,2,FALSE)</f>
        <v>x0</v>
      </c>
      <c r="L719" s="171" t="str">
        <f>J719</f>
        <v>Total/NA</v>
      </c>
      <c r="M719" s="8" t="s">
        <v>190</v>
      </c>
      <c r="O719" s="144" t="s">
        <v>243</v>
      </c>
    </row>
    <row r="720" spans="10:17">
      <c r="J720" s="47" t="s">
        <v>2006</v>
      </c>
      <c r="K720" s="139" t="str">
        <f>VLOOKUP(J720,A:B,2,FALSE)</f>
        <v>e367</v>
      </c>
      <c r="L720" s="171" t="str">
        <f>J720</f>
        <v>Taxe sur les contrats santé</v>
      </c>
      <c r="M720" s="8" t="s">
        <v>190</v>
      </c>
      <c r="N720" s="8" t="s">
        <v>192</v>
      </c>
      <c r="O720" s="144" t="s">
        <v>427</v>
      </c>
    </row>
    <row r="721" spans="10:17">
      <c r="J721" s="22" t="s">
        <v>2007</v>
      </c>
      <c r="K721" s="139" t="str">
        <f>VLOOKUP(J721,A:B,2,FALSE)</f>
        <v>e368</v>
      </c>
      <c r="L721" s="171" t="str">
        <f>J721</f>
        <v>Taxe spéciale sur les conventions d'assurance collectée au profit du fonds CMU</v>
      </c>
      <c r="N721" s="8" t="s">
        <v>192</v>
      </c>
      <c r="O721" s="144" t="s">
        <v>427</v>
      </c>
    </row>
    <row r="722" spans="10:17">
      <c r="J722" s="22" t="s">
        <v>2008</v>
      </c>
      <c r="K722" s="139" t="str">
        <f>VLOOKUP(J722,A:B,2,FALSE)</f>
        <v>e369</v>
      </c>
      <c r="L722" s="171" t="str">
        <f>J722</f>
        <v>Taxe sur les conventions d'assurance</v>
      </c>
      <c r="N722" s="8" t="s">
        <v>192</v>
      </c>
      <c r="O722" s="144" t="s">
        <v>427</v>
      </c>
    </row>
    <row r="723" spans="10:17">
      <c r="J723" s="47" t="s">
        <v>2009</v>
      </c>
      <c r="K723" s="139" t="str">
        <f>VLOOKUP(J723,A:B,2,FALSE)</f>
        <v>e370</v>
      </c>
      <c r="L723" s="171" t="str">
        <f>J723</f>
        <v>Autres produits collectés pour compte de tiers</v>
      </c>
      <c r="N723" s="8" t="s">
        <v>192</v>
      </c>
      <c r="O723" s="144" t="s">
        <v>427</v>
      </c>
    </row>
    <row r="724" spans="10:17">
      <c r="J724" s="254" t="s">
        <v>2783</v>
      </c>
      <c r="K724" s="139"/>
      <c r="L724" s="171"/>
      <c r="M724" s="140"/>
      <c r="N724" s="140"/>
      <c r="O724" s="144" t="s">
        <v>427</v>
      </c>
      <c r="P724" s="138"/>
      <c r="Q724" s="138" t="s">
        <v>1959</v>
      </c>
    </row>
    <row r="725" spans="10:17">
      <c r="J725" s="53" t="s">
        <v>244</v>
      </c>
      <c r="K725" s="139" t="str">
        <f>VLOOKUP(J725,A:B,2,FALSE)</f>
        <v>x0</v>
      </c>
      <c r="L725" s="171" t="str">
        <f>J725</f>
        <v>Total/NA</v>
      </c>
      <c r="M725" s="140" t="s">
        <v>190</v>
      </c>
      <c r="N725" s="140"/>
      <c r="O725" s="144" t="s">
        <v>243</v>
      </c>
      <c r="P725" s="138"/>
      <c r="Q725" s="138"/>
    </row>
    <row r="726" spans="10:17">
      <c r="J726" s="47" t="s">
        <v>2006</v>
      </c>
      <c r="K726" s="139" t="str">
        <f>VLOOKUP(J726,A:B,2,FALSE)</f>
        <v>e367</v>
      </c>
      <c r="L726" s="171" t="str">
        <f>J726</f>
        <v>Taxe sur les contrats santé</v>
      </c>
      <c r="M726" s="140" t="s">
        <v>190</v>
      </c>
      <c r="N726" s="140" t="s">
        <v>192</v>
      </c>
      <c r="O726" s="144" t="s">
        <v>427</v>
      </c>
      <c r="P726" s="138"/>
      <c r="Q726" s="138"/>
    </row>
    <row r="727" spans="10:17">
      <c r="J727" s="245" t="s">
        <v>2866</v>
      </c>
      <c r="K727" s="139" t="str">
        <f>VLOOKUP(J727,A:B,2,FALSE)</f>
        <v>e391</v>
      </c>
      <c r="L727" s="171" t="str">
        <f>J727</f>
        <v>Taxe de solidarité additionnelle sur les contrats de complémentaire santé</v>
      </c>
      <c r="M727" s="140"/>
      <c r="N727" s="140" t="s">
        <v>192</v>
      </c>
      <c r="O727" s="144" t="s">
        <v>427</v>
      </c>
      <c r="P727" s="138"/>
      <c r="Q727" s="138"/>
    </row>
    <row r="728" spans="10:17">
      <c r="J728" s="22" t="s">
        <v>2008</v>
      </c>
      <c r="K728" s="139" t="str">
        <f>VLOOKUP(J728,A:B,2,FALSE)</f>
        <v>e369</v>
      </c>
      <c r="L728" s="171" t="str">
        <f>J728</f>
        <v>Taxe sur les conventions d'assurance</v>
      </c>
      <c r="M728" s="140"/>
      <c r="N728" s="140" t="s">
        <v>192</v>
      </c>
      <c r="O728" s="144" t="s">
        <v>427</v>
      </c>
      <c r="P728" s="138"/>
      <c r="Q728" s="138"/>
    </row>
    <row r="729" spans="10:17">
      <c r="J729" s="47" t="s">
        <v>2009</v>
      </c>
      <c r="K729" s="139" t="str">
        <f>VLOOKUP(J729,A:B,2,FALSE)</f>
        <v>e370</v>
      </c>
      <c r="L729" s="171" t="str">
        <f>J729</f>
        <v>Autres produits collectés pour compte de tiers</v>
      </c>
      <c r="M729" s="140"/>
      <c r="N729" s="140" t="s">
        <v>192</v>
      </c>
      <c r="O729" s="144" t="s">
        <v>427</v>
      </c>
      <c r="P729" s="138"/>
      <c r="Q729" s="138"/>
    </row>
    <row r="730" spans="10:17">
      <c r="J730" s="18" t="s">
        <v>2010</v>
      </c>
      <c r="K730" s="139"/>
      <c r="L730" s="171"/>
      <c r="O730" s="144" t="s">
        <v>427</v>
      </c>
      <c r="Q730" t="s">
        <v>1961</v>
      </c>
    </row>
    <row r="731" spans="10:17">
      <c r="J731" s="53" t="s">
        <v>244</v>
      </c>
      <c r="K731" s="139" t="str">
        <f>VLOOKUP(J731,A:B,2,FALSE)</f>
        <v>x0</v>
      </c>
      <c r="L731" s="171" t="str">
        <f>J731</f>
        <v>Total/NA</v>
      </c>
      <c r="M731" s="8" t="s">
        <v>190</v>
      </c>
      <c r="O731" s="144" t="s">
        <v>243</v>
      </c>
    </row>
    <row r="732" spans="10:17">
      <c r="J732" s="47" t="s">
        <v>2011</v>
      </c>
      <c r="K732" s="139" t="str">
        <f>VLOOKUP(J732,A:B,2,FALSE)</f>
        <v>e371</v>
      </c>
      <c r="L732" s="171" t="str">
        <f>J732</f>
        <v>Montant global des prestations versées au titre de l'assurance maladie obligatoire - en nature et en espèce</v>
      </c>
      <c r="M732" s="8" t="s">
        <v>190</v>
      </c>
      <c r="N732" s="8" t="s">
        <v>192</v>
      </c>
      <c r="O732" s="144" t="s">
        <v>427</v>
      </c>
    </row>
    <row r="733" spans="10:17">
      <c r="J733" s="22" t="s">
        <v>2012</v>
      </c>
      <c r="K733" s="139" t="str">
        <f>VLOOKUP(J733,A:B,2,FALSE)</f>
        <v>e372</v>
      </c>
      <c r="L733" s="171" t="str">
        <f>J733</f>
        <v>Prestations versées au titre de l'assurance maladie obligatoire - en nature (biens et soins médicaux…)</v>
      </c>
      <c r="N733" s="8" t="s">
        <v>192</v>
      </c>
      <c r="O733" s="144" t="s">
        <v>427</v>
      </c>
    </row>
    <row r="734" spans="10:17">
      <c r="J734" s="22" t="s">
        <v>2013</v>
      </c>
      <c r="K734" s="139" t="str">
        <f>VLOOKUP(J734,A:B,2,FALSE)</f>
        <v>e373</v>
      </c>
      <c r="L734" s="171" t="str">
        <f>J734</f>
        <v>Prestations versées au titre de l'assurance maladie obligatoire - en espèce (indemnités journalières…)</v>
      </c>
      <c r="N734" s="8" t="s">
        <v>192</v>
      </c>
      <c r="O734" s="144" t="s">
        <v>427</v>
      </c>
    </row>
    <row r="735" spans="10:17">
      <c r="J735" s="47" t="s">
        <v>2014</v>
      </c>
      <c r="K735" s="139" t="str">
        <f>VLOOKUP(J735,A:B,2,FALSE)</f>
        <v>e374</v>
      </c>
      <c r="L735" s="171" t="str">
        <f>J735</f>
        <v>Autres dépenses pour compte de tiers</v>
      </c>
      <c r="N735" s="8" t="s">
        <v>192</v>
      </c>
      <c r="O735" s="144" t="s">
        <v>427</v>
      </c>
    </row>
    <row r="736" spans="10:17">
      <c r="J736" s="18"/>
      <c r="L736" s="171"/>
    </row>
    <row r="737" spans="10:12">
      <c r="J737" s="18"/>
      <c r="L737" s="171"/>
    </row>
    <row r="738" spans="10:12">
      <c r="J738" s="18"/>
      <c r="L738" s="171"/>
    </row>
    <row r="739" spans="10:12">
      <c r="J739" s="18"/>
      <c r="L739" s="171"/>
    </row>
    <row r="740" spans="10:12">
      <c r="J740" s="18"/>
      <c r="L740" s="171"/>
    </row>
    <row r="741" spans="10:12">
      <c r="J741" s="18"/>
      <c r="L741" s="171"/>
    </row>
    <row r="742" spans="10:12">
      <c r="J742" s="18"/>
      <c r="L742" s="171"/>
    </row>
    <row r="743" spans="10:12">
      <c r="J743" s="18"/>
      <c r="L743" s="171"/>
    </row>
    <row r="744" spans="10:12">
      <c r="J744" s="18"/>
      <c r="L744" s="171"/>
    </row>
    <row r="745" spans="10:12">
      <c r="J745" s="18"/>
      <c r="L745" s="171"/>
    </row>
  </sheetData>
  <autoFilter ref="A1:V475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zoomScale="70" zoomScaleNormal="70" workbookViewId="0">
      <selection activeCell="B1" sqref="B1"/>
    </sheetView>
  </sheetViews>
  <sheetFormatPr baseColWidth="10" defaultColWidth="11.5546875" defaultRowHeight="14.4"/>
  <cols>
    <col min="1" max="1" width="51.44140625" style="138" bestFit="1" customWidth="1"/>
    <col min="2" max="2" width="6.33203125" style="138" bestFit="1" customWidth="1"/>
    <col min="3" max="9" width="11.5546875" style="138"/>
    <col min="10" max="10" width="64.109375" style="138" customWidth="1"/>
    <col min="11" max="11" width="11.5546875" style="138"/>
    <col min="12" max="12" width="51.44140625" style="160" customWidth="1"/>
    <col min="13" max="16" width="11.5546875" style="138"/>
    <col min="17" max="18" width="16.44140625" style="138" customWidth="1"/>
    <col min="19" max="16384" width="11.5546875" style="138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95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167" t="s">
        <v>244</v>
      </c>
      <c r="B2" s="141" t="s">
        <v>1947</v>
      </c>
      <c r="C2" s="141" t="s">
        <v>610</v>
      </c>
      <c r="D2" s="141" t="s">
        <v>427</v>
      </c>
      <c r="E2" s="141"/>
      <c r="F2" s="141"/>
      <c r="G2" s="141"/>
      <c r="H2" s="141">
        <f>COUNTIF($J$2:$J$415,A2)</f>
        <v>1</v>
      </c>
      <c r="I2" s="82"/>
      <c r="J2" s="238" t="s">
        <v>2687</v>
      </c>
      <c r="L2" s="174"/>
      <c r="O2" s="138" t="s">
        <v>427</v>
      </c>
      <c r="Q2" s="138" t="s">
        <v>2608</v>
      </c>
      <c r="R2" s="138" t="s">
        <v>1452</v>
      </c>
    </row>
    <row r="3" spans="1:22">
      <c r="A3" s="141" t="s">
        <v>2606</v>
      </c>
      <c r="B3" s="141" t="s">
        <v>2685</v>
      </c>
      <c r="C3" s="141"/>
      <c r="D3" s="141" t="s">
        <v>427</v>
      </c>
      <c r="E3" s="141"/>
      <c r="F3" s="141"/>
      <c r="G3" s="141"/>
      <c r="H3" s="141">
        <f>COUNTIF($J$2:$J$415,A3)</f>
        <v>1</v>
      </c>
      <c r="I3" s="141"/>
      <c r="J3" s="150" t="s">
        <v>244</v>
      </c>
      <c r="K3" s="141" t="str">
        <f>+VLOOKUP(J3,$A$2:$B$390,2,FALSE)</f>
        <v>e0</v>
      </c>
      <c r="L3" s="183" t="str">
        <f>J3</f>
        <v>Total/NA</v>
      </c>
      <c r="O3" s="138" t="s">
        <v>427</v>
      </c>
      <c r="P3" s="138" t="s">
        <v>2408</v>
      </c>
    </row>
    <row r="4" spans="1:22">
      <c r="A4" s="141" t="s">
        <v>2607</v>
      </c>
      <c r="B4" s="141" t="s">
        <v>2686</v>
      </c>
      <c r="C4" s="141"/>
      <c r="D4" s="141" t="s">
        <v>427</v>
      </c>
      <c r="E4" s="141"/>
      <c r="F4" s="141"/>
      <c r="G4" s="141"/>
      <c r="H4" s="141">
        <f>COUNTIF($J$2:$J$415,A4)</f>
        <v>1</v>
      </c>
      <c r="I4" s="141"/>
      <c r="J4" s="47" t="s">
        <v>2606</v>
      </c>
      <c r="K4" s="141" t="str">
        <f>+VLOOKUP(J4,$A$2:$B$390,2,FALSE)</f>
        <v>e2900</v>
      </c>
      <c r="L4" s="183" t="str">
        <f>J4</f>
        <v>1- Référence au 1 de l'article L. 134-1 du CDA</v>
      </c>
      <c r="O4" s="138" t="s">
        <v>427</v>
      </c>
    </row>
    <row r="5" spans="1:22">
      <c r="A5" s="141"/>
      <c r="B5" s="141"/>
      <c r="C5" s="141"/>
      <c r="D5" s="141"/>
      <c r="E5" s="141"/>
      <c r="F5" s="141"/>
      <c r="G5" s="141"/>
      <c r="H5" s="141"/>
      <c r="I5" s="141"/>
      <c r="J5" s="47" t="s">
        <v>2607</v>
      </c>
      <c r="K5" s="141" t="str">
        <f>+VLOOKUP(J5,$A$2:$B$390,2,FALSE)</f>
        <v>e2901</v>
      </c>
      <c r="L5" s="183" t="str">
        <f>J5</f>
        <v>2- Référence au 2 de l'article L. 134-1 du CDA</v>
      </c>
      <c r="O5" s="138" t="s">
        <v>427</v>
      </c>
    </row>
    <row r="6" spans="1:22">
      <c r="J6" s="42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70" zoomScaleNormal="70" workbookViewId="0">
      <selection activeCell="B1" sqref="B1"/>
    </sheetView>
  </sheetViews>
  <sheetFormatPr baseColWidth="10" defaultColWidth="11.44140625" defaultRowHeight="14.4"/>
  <cols>
    <col min="1" max="1" width="57" style="138" customWidth="1"/>
    <col min="2" max="2" width="6.33203125" style="138" bestFit="1" customWidth="1"/>
    <col min="3" max="9" width="7.109375" style="138" customWidth="1"/>
    <col min="10" max="10" width="56.44140625" style="211" bestFit="1" customWidth="1"/>
    <col min="11" max="11" width="11.44140625" style="138"/>
    <col min="12" max="12" width="56.44140625" style="160" customWidth="1"/>
    <col min="13" max="16384" width="11.44140625" style="138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209" t="s">
        <v>234</v>
      </c>
      <c r="K1" s="118" t="s">
        <v>235</v>
      </c>
      <c r="L1" s="195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 customFormat="1" ht="39" customHeight="1">
      <c r="A2" s="145" t="s">
        <v>2510</v>
      </c>
      <c r="B2" s="138" t="s">
        <v>1947</v>
      </c>
      <c r="C2" s="138" t="s">
        <v>610</v>
      </c>
      <c r="D2" s="138" t="s">
        <v>427</v>
      </c>
      <c r="E2" s="138"/>
      <c r="F2" s="138"/>
      <c r="G2" s="138"/>
      <c r="H2" s="138">
        <f>COUNTIF($K$2:$K$260,B2)</f>
        <v>1</v>
      </c>
      <c r="I2" s="138"/>
      <c r="J2" s="210" t="s">
        <v>2521</v>
      </c>
      <c r="K2" s="138"/>
      <c r="L2" s="183"/>
      <c r="M2" s="138"/>
      <c r="N2" s="138"/>
      <c r="O2" s="141" t="s">
        <v>427</v>
      </c>
      <c r="P2" s="138"/>
      <c r="Q2" s="138"/>
      <c r="R2" s="138"/>
      <c r="S2" s="138"/>
      <c r="T2" s="138"/>
      <c r="U2" s="138"/>
      <c r="V2" s="138"/>
    </row>
    <row r="3" spans="1:22" ht="30.6" customHeight="1">
      <c r="A3" s="145" t="s">
        <v>2511</v>
      </c>
      <c r="B3" s="138" t="s">
        <v>2513</v>
      </c>
      <c r="D3" s="138" t="s">
        <v>427</v>
      </c>
      <c r="H3" s="138">
        <f>COUNTIF($K$2:$K$260,B3)</f>
        <v>1</v>
      </c>
      <c r="J3" s="212" t="s">
        <v>2510</v>
      </c>
      <c r="K3" s="139" t="str">
        <f>VLOOKUP(J3,$A$1:$I$315,2,FALSE)</f>
        <v>e0</v>
      </c>
      <c r="L3" s="183" t="str">
        <f>J3</f>
        <v>1- Assurés de contrats individuels, de contrats de groupe ouvert ou de contrats collectifs à adhésion facultative</v>
      </c>
      <c r="O3" s="141" t="s">
        <v>427</v>
      </c>
    </row>
    <row r="4" spans="1:22">
      <c r="A4" s="141"/>
      <c r="B4" s="141"/>
      <c r="C4" s="141"/>
      <c r="D4" s="141"/>
      <c r="E4" s="141"/>
      <c r="F4" s="141"/>
      <c r="G4" s="141"/>
      <c r="H4" s="141"/>
      <c r="J4" s="212" t="s">
        <v>2511</v>
      </c>
      <c r="K4" s="139" t="str">
        <f>VLOOKUP(J4,$A$1:$I$315,2,FALSE)</f>
        <v>e3001</v>
      </c>
      <c r="L4" s="183" t="str">
        <f>J4</f>
        <v>2- Assurés de contrats collectifs à adhésion obligatoire</v>
      </c>
      <c r="O4" s="141" t="s">
        <v>427</v>
      </c>
    </row>
    <row r="5" spans="1:22">
      <c r="A5" s="141"/>
      <c r="B5" s="141"/>
      <c r="C5" s="141"/>
      <c r="D5" s="141"/>
      <c r="E5" s="141"/>
      <c r="F5" s="141"/>
      <c r="G5" s="141"/>
      <c r="H5" s="141"/>
      <c r="J5" s="210"/>
      <c r="K5" s="92"/>
      <c r="L5" s="183"/>
      <c r="O5" s="141"/>
    </row>
    <row r="6" spans="1:22">
      <c r="A6" s="141"/>
      <c r="B6" s="217"/>
      <c r="C6" s="141"/>
      <c r="D6" s="141"/>
      <c r="E6" s="141"/>
      <c r="F6" s="141"/>
      <c r="G6" s="141"/>
      <c r="H6" s="141"/>
      <c r="J6" s="53"/>
      <c r="K6" s="92"/>
      <c r="L6" s="183"/>
      <c r="O6" s="141"/>
    </row>
    <row r="7" spans="1:22">
      <c r="B7" s="2"/>
      <c r="J7" s="53"/>
      <c r="K7" s="92"/>
      <c r="L7" s="183"/>
      <c r="O7" s="141"/>
    </row>
    <row r="8" spans="1:22">
      <c r="O8" s="141"/>
    </row>
    <row r="9" spans="1:22">
      <c r="O9" s="141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="70" zoomScaleNormal="70" workbookViewId="0">
      <selection activeCell="B1" sqref="B1"/>
    </sheetView>
  </sheetViews>
  <sheetFormatPr baseColWidth="10" defaultColWidth="11.5546875" defaultRowHeight="14.4"/>
  <cols>
    <col min="1" max="1" width="51.44140625" style="224" bestFit="1" customWidth="1"/>
    <col min="2" max="2" width="6.33203125" style="224" bestFit="1" customWidth="1"/>
    <col min="3" max="9" width="11.5546875" style="224"/>
    <col min="10" max="10" width="35.33203125" style="224" customWidth="1"/>
    <col min="11" max="11" width="11.5546875" style="224"/>
    <col min="12" max="12" width="33.5546875" style="229" customWidth="1"/>
    <col min="13" max="16" width="11.5546875" style="224"/>
    <col min="17" max="17" width="8.33203125" style="224" customWidth="1"/>
    <col min="18" max="16384" width="11.5546875" style="224"/>
  </cols>
  <sheetData>
    <row r="1" spans="1:22">
      <c r="A1" s="219" t="s">
        <v>577</v>
      </c>
      <c r="B1" s="220" t="s">
        <v>235</v>
      </c>
      <c r="C1" s="220" t="s">
        <v>604</v>
      </c>
      <c r="D1" s="220" t="s">
        <v>238</v>
      </c>
      <c r="E1" s="221" t="s">
        <v>1823</v>
      </c>
      <c r="F1" s="221" t="s">
        <v>1824</v>
      </c>
      <c r="G1" s="221" t="s">
        <v>1825</v>
      </c>
      <c r="H1" s="220" t="s">
        <v>582</v>
      </c>
      <c r="I1" s="220" t="s">
        <v>242</v>
      </c>
      <c r="J1" s="222" t="s">
        <v>234</v>
      </c>
      <c r="K1" s="220" t="s">
        <v>235</v>
      </c>
      <c r="L1" s="223" t="s">
        <v>2529</v>
      </c>
      <c r="M1" s="220" t="s">
        <v>236</v>
      </c>
      <c r="N1" s="220" t="s">
        <v>237</v>
      </c>
      <c r="O1" s="220" t="s">
        <v>238</v>
      </c>
      <c r="P1" s="220" t="s">
        <v>239</v>
      </c>
      <c r="Q1" s="220" t="s">
        <v>240</v>
      </c>
      <c r="R1" s="220" t="s">
        <v>241</v>
      </c>
      <c r="S1" s="221" t="s">
        <v>1823</v>
      </c>
      <c r="T1" s="221" t="s">
        <v>1824</v>
      </c>
      <c r="U1" s="221" t="s">
        <v>1825</v>
      </c>
      <c r="V1" s="221" t="s">
        <v>242</v>
      </c>
    </row>
    <row r="2" spans="1:22">
      <c r="A2" s="239" t="s">
        <v>244</v>
      </c>
      <c r="B2" s="225" t="s">
        <v>1947</v>
      </c>
      <c r="C2" s="225" t="s">
        <v>610</v>
      </c>
      <c r="D2" s="225" t="s">
        <v>427</v>
      </c>
      <c r="E2" s="225"/>
      <c r="F2" s="225"/>
      <c r="G2" s="225"/>
      <c r="H2" s="225">
        <f>COUNTIF($J$2:$J$415,A2)</f>
        <v>1</v>
      </c>
      <c r="I2" s="240"/>
      <c r="J2" s="241" t="s">
        <v>2658</v>
      </c>
      <c r="K2" s="225"/>
      <c r="L2" s="226"/>
      <c r="O2" s="224" t="s">
        <v>427</v>
      </c>
      <c r="Q2" s="224" t="s">
        <v>2603</v>
      </c>
      <c r="R2" s="224" t="s">
        <v>1452</v>
      </c>
    </row>
    <row r="3" spans="1:22">
      <c r="A3" s="242" t="s">
        <v>2661</v>
      </c>
      <c r="B3" s="225" t="s">
        <v>2582</v>
      </c>
      <c r="C3" s="225"/>
      <c r="D3" s="225" t="s">
        <v>427</v>
      </c>
      <c r="E3" s="225"/>
      <c r="F3" s="225"/>
      <c r="G3" s="225"/>
      <c r="H3" s="225">
        <v>1</v>
      </c>
      <c r="I3" s="225"/>
      <c r="J3" s="243" t="s">
        <v>244</v>
      </c>
      <c r="K3" s="225" t="s">
        <v>1947</v>
      </c>
      <c r="L3" s="226" t="str">
        <f>J3</f>
        <v>Total/NA</v>
      </c>
      <c r="O3" s="224" t="s">
        <v>427</v>
      </c>
      <c r="P3" s="224" t="s">
        <v>2408</v>
      </c>
    </row>
    <row r="4" spans="1:22">
      <c r="A4" s="242" t="s">
        <v>2662</v>
      </c>
      <c r="B4" s="225" t="s">
        <v>2583</v>
      </c>
      <c r="C4" s="225"/>
      <c r="D4" s="225" t="s">
        <v>427</v>
      </c>
      <c r="E4" s="225"/>
      <c r="F4" s="225"/>
      <c r="G4" s="225"/>
      <c r="H4" s="225">
        <v>1</v>
      </c>
      <c r="I4" s="225"/>
      <c r="J4" s="228" t="s">
        <v>2661</v>
      </c>
      <c r="K4" s="225" t="str">
        <f>VLOOKUP($J4,$A$2:$B$100,2,FALSE)</f>
        <v>e2800</v>
      </c>
      <c r="L4" s="226" t="str">
        <f>J4</f>
        <v>&gt;= 0% et &lt; 5%</v>
      </c>
      <c r="O4" s="224" t="s">
        <v>427</v>
      </c>
    </row>
    <row r="5" spans="1:22">
      <c r="A5" s="242" t="s">
        <v>2663</v>
      </c>
      <c r="B5" s="225" t="s">
        <v>2584</v>
      </c>
      <c r="C5" s="225"/>
      <c r="D5" s="225" t="s">
        <v>427</v>
      </c>
      <c r="E5" s="225"/>
      <c r="F5" s="225"/>
      <c r="G5" s="225"/>
      <c r="H5" s="225">
        <v>1</v>
      </c>
      <c r="I5" s="225"/>
      <c r="J5" s="228" t="s">
        <v>2662</v>
      </c>
      <c r="K5" s="225" t="str">
        <f t="shared" ref="K5:K25" si="0">VLOOKUP($J5,$A$2:$B$100,2,FALSE)</f>
        <v>e2801</v>
      </c>
      <c r="L5" s="226" t="str">
        <f t="shared" ref="L5:L25" si="1">J5</f>
        <v>&gt;= 5% et &lt; 10%</v>
      </c>
      <c r="O5" s="224" t="s">
        <v>427</v>
      </c>
    </row>
    <row r="6" spans="1:22">
      <c r="A6" s="242" t="s">
        <v>2664</v>
      </c>
      <c r="B6" s="225" t="s">
        <v>2585</v>
      </c>
      <c r="C6" s="225"/>
      <c r="D6" s="225" t="s">
        <v>427</v>
      </c>
      <c r="E6" s="225"/>
      <c r="F6" s="225"/>
      <c r="G6" s="225"/>
      <c r="H6" s="225">
        <v>1</v>
      </c>
      <c r="I6" s="225"/>
      <c r="J6" s="228" t="s">
        <v>2663</v>
      </c>
      <c r="K6" s="225" t="str">
        <f t="shared" si="0"/>
        <v>e2802</v>
      </c>
      <c r="L6" s="226" t="str">
        <f t="shared" si="1"/>
        <v>&gt;= 10% et &lt; 15%</v>
      </c>
      <c r="O6" s="224" t="s">
        <v>427</v>
      </c>
    </row>
    <row r="7" spans="1:22">
      <c r="A7" s="242" t="s">
        <v>2665</v>
      </c>
      <c r="B7" s="225" t="s">
        <v>2586</v>
      </c>
      <c r="C7" s="225"/>
      <c r="D7" s="225" t="s">
        <v>427</v>
      </c>
      <c r="E7" s="225"/>
      <c r="F7" s="225"/>
      <c r="G7" s="225"/>
      <c r="H7" s="225">
        <v>1</v>
      </c>
      <c r="I7" s="225"/>
      <c r="J7" s="228" t="s">
        <v>2664</v>
      </c>
      <c r="K7" s="225" t="str">
        <f t="shared" si="0"/>
        <v>e2803</v>
      </c>
      <c r="L7" s="226" t="str">
        <f t="shared" si="1"/>
        <v>&gt;= 15% et &lt; 20%</v>
      </c>
      <c r="O7" s="224" t="s">
        <v>427</v>
      </c>
    </row>
    <row r="8" spans="1:22">
      <c r="A8" s="242" t="s">
        <v>2666</v>
      </c>
      <c r="B8" s="225" t="s">
        <v>2587</v>
      </c>
      <c r="C8" s="225"/>
      <c r="D8" s="225" t="s">
        <v>427</v>
      </c>
      <c r="E8" s="225"/>
      <c r="F8" s="225"/>
      <c r="G8" s="225"/>
      <c r="H8" s="225">
        <v>1</v>
      </c>
      <c r="I8" s="225"/>
      <c r="J8" s="228" t="s">
        <v>2665</v>
      </c>
      <c r="K8" s="225" t="str">
        <f t="shared" si="0"/>
        <v>e2804</v>
      </c>
      <c r="L8" s="226" t="str">
        <f t="shared" si="1"/>
        <v>&gt;= 20% et &lt; 25%</v>
      </c>
      <c r="O8" s="224" t="s">
        <v>427</v>
      </c>
    </row>
    <row r="9" spans="1:22">
      <c r="A9" s="242" t="s">
        <v>2667</v>
      </c>
      <c r="B9" s="225" t="s">
        <v>2588</v>
      </c>
      <c r="C9" s="225"/>
      <c r="D9" s="225" t="s">
        <v>427</v>
      </c>
      <c r="E9" s="225"/>
      <c r="F9" s="225"/>
      <c r="G9" s="225"/>
      <c r="H9" s="225">
        <v>1</v>
      </c>
      <c r="I9" s="225"/>
      <c r="J9" s="228" t="s">
        <v>2666</v>
      </c>
      <c r="K9" s="225" t="str">
        <f t="shared" si="0"/>
        <v>e2805</v>
      </c>
      <c r="L9" s="226" t="str">
        <f t="shared" si="1"/>
        <v>&gt;= 25% et &lt; 30%</v>
      </c>
      <c r="O9" s="224" t="s">
        <v>427</v>
      </c>
    </row>
    <row r="10" spans="1:22">
      <c r="A10" s="242" t="s">
        <v>2668</v>
      </c>
      <c r="B10" s="225" t="s">
        <v>2589</v>
      </c>
      <c r="C10" s="225"/>
      <c r="D10" s="225" t="s">
        <v>427</v>
      </c>
      <c r="E10" s="225"/>
      <c r="F10" s="225"/>
      <c r="G10" s="225"/>
      <c r="H10" s="225">
        <v>1</v>
      </c>
      <c r="I10" s="225"/>
      <c r="J10" s="228" t="s">
        <v>2667</v>
      </c>
      <c r="K10" s="225" t="str">
        <f t="shared" si="0"/>
        <v>e2806</v>
      </c>
      <c r="L10" s="226" t="str">
        <f t="shared" si="1"/>
        <v>&gt;= 30% et &lt; 35%</v>
      </c>
      <c r="O10" s="224" t="s">
        <v>427</v>
      </c>
    </row>
    <row r="11" spans="1:22">
      <c r="A11" s="242" t="s">
        <v>2669</v>
      </c>
      <c r="B11" s="225" t="s">
        <v>2590</v>
      </c>
      <c r="C11" s="225"/>
      <c r="D11" s="225" t="s">
        <v>427</v>
      </c>
      <c r="E11" s="225"/>
      <c r="F11" s="225"/>
      <c r="G11" s="225"/>
      <c r="H11" s="225">
        <v>1</v>
      </c>
      <c r="I11" s="225"/>
      <c r="J11" s="228" t="s">
        <v>2668</v>
      </c>
      <c r="K11" s="225" t="str">
        <f t="shared" si="0"/>
        <v>e2807</v>
      </c>
      <c r="L11" s="226" t="str">
        <f t="shared" si="1"/>
        <v>&gt;= 35% et &lt; 40%</v>
      </c>
      <c r="O11" s="224" t="s">
        <v>427</v>
      </c>
    </row>
    <row r="12" spans="1:22">
      <c r="A12" s="242" t="s">
        <v>2670</v>
      </c>
      <c r="B12" s="225" t="s">
        <v>2591</v>
      </c>
      <c r="C12" s="225"/>
      <c r="D12" s="225" t="s">
        <v>427</v>
      </c>
      <c r="E12" s="225"/>
      <c r="F12" s="225"/>
      <c r="G12" s="225"/>
      <c r="H12" s="225">
        <v>1</v>
      </c>
      <c r="I12" s="225"/>
      <c r="J12" s="228" t="s">
        <v>2669</v>
      </c>
      <c r="K12" s="225" t="str">
        <f t="shared" si="0"/>
        <v>e2808</v>
      </c>
      <c r="L12" s="226" t="str">
        <f t="shared" si="1"/>
        <v>&gt;= 40% et &lt; 45%</v>
      </c>
      <c r="O12" s="224" t="s">
        <v>427</v>
      </c>
    </row>
    <row r="13" spans="1:22">
      <c r="A13" s="242" t="s">
        <v>2671</v>
      </c>
      <c r="B13" s="225" t="s">
        <v>2592</v>
      </c>
      <c r="C13" s="225"/>
      <c r="D13" s="225" t="s">
        <v>427</v>
      </c>
      <c r="E13" s="225"/>
      <c r="F13" s="225"/>
      <c r="G13" s="225"/>
      <c r="H13" s="225">
        <v>1</v>
      </c>
      <c r="I13" s="225"/>
      <c r="J13" s="228" t="s">
        <v>2670</v>
      </c>
      <c r="K13" s="225" t="str">
        <f t="shared" si="0"/>
        <v>e2809</v>
      </c>
      <c r="L13" s="226" t="str">
        <f t="shared" si="1"/>
        <v>&gt;= 45% et &lt; 50%</v>
      </c>
      <c r="O13" s="224" t="s">
        <v>427</v>
      </c>
    </row>
    <row r="14" spans="1:22">
      <c r="A14" s="242" t="s">
        <v>2672</v>
      </c>
      <c r="B14" s="225" t="s">
        <v>2593</v>
      </c>
      <c r="C14" s="225"/>
      <c r="D14" s="225" t="s">
        <v>427</v>
      </c>
      <c r="E14" s="225"/>
      <c r="F14" s="225"/>
      <c r="G14" s="225"/>
      <c r="H14" s="225">
        <v>1</v>
      </c>
      <c r="I14" s="225"/>
      <c r="J14" s="228" t="s">
        <v>2671</v>
      </c>
      <c r="K14" s="225" t="str">
        <f t="shared" si="0"/>
        <v>e2810</v>
      </c>
      <c r="L14" s="226" t="str">
        <f t="shared" si="1"/>
        <v>&gt;= 50% et &lt; 55%</v>
      </c>
      <c r="O14" s="224" t="s">
        <v>427</v>
      </c>
    </row>
    <row r="15" spans="1:22">
      <c r="A15" s="242" t="s">
        <v>2673</v>
      </c>
      <c r="B15" s="225" t="s">
        <v>2594</v>
      </c>
      <c r="C15" s="225"/>
      <c r="D15" s="225" t="s">
        <v>427</v>
      </c>
      <c r="E15" s="225"/>
      <c r="F15" s="225"/>
      <c r="G15" s="225"/>
      <c r="H15" s="225">
        <v>1</v>
      </c>
      <c r="I15" s="225"/>
      <c r="J15" s="228" t="s">
        <v>2672</v>
      </c>
      <c r="K15" s="225" t="str">
        <f t="shared" si="0"/>
        <v>e2811</v>
      </c>
      <c r="L15" s="226" t="str">
        <f t="shared" si="1"/>
        <v>&gt;= 55% et &lt; 60%</v>
      </c>
      <c r="O15" s="224" t="s">
        <v>427</v>
      </c>
    </row>
    <row r="16" spans="1:22">
      <c r="A16" s="242" t="s">
        <v>2674</v>
      </c>
      <c r="B16" s="225" t="s">
        <v>2595</v>
      </c>
      <c r="C16" s="225"/>
      <c r="D16" s="225" t="s">
        <v>427</v>
      </c>
      <c r="E16" s="225"/>
      <c r="F16" s="225"/>
      <c r="G16" s="225"/>
      <c r="H16" s="225">
        <v>1</v>
      </c>
      <c r="I16" s="225"/>
      <c r="J16" s="228" t="s">
        <v>2673</v>
      </c>
      <c r="K16" s="225" t="str">
        <f t="shared" si="0"/>
        <v>e2812</v>
      </c>
      <c r="L16" s="226" t="str">
        <f t="shared" si="1"/>
        <v>&gt;= 60% et &lt; 65%</v>
      </c>
      <c r="O16" s="224" t="s">
        <v>427</v>
      </c>
    </row>
    <row r="17" spans="1:15">
      <c r="A17" s="242" t="s">
        <v>2675</v>
      </c>
      <c r="B17" s="225" t="s">
        <v>2596</v>
      </c>
      <c r="C17" s="225"/>
      <c r="D17" s="225" t="s">
        <v>427</v>
      </c>
      <c r="E17" s="225"/>
      <c r="F17" s="225"/>
      <c r="G17" s="225"/>
      <c r="H17" s="225">
        <v>1</v>
      </c>
      <c r="I17" s="225"/>
      <c r="J17" s="228" t="s">
        <v>2674</v>
      </c>
      <c r="K17" s="225" t="str">
        <f t="shared" si="0"/>
        <v>e2813</v>
      </c>
      <c r="L17" s="226" t="str">
        <f t="shared" si="1"/>
        <v>&gt;= 65% et &lt; 70%</v>
      </c>
      <c r="O17" s="224" t="s">
        <v>427</v>
      </c>
    </row>
    <row r="18" spans="1:15">
      <c r="A18" s="242" t="s">
        <v>2676</v>
      </c>
      <c r="B18" s="225" t="s">
        <v>2597</v>
      </c>
      <c r="C18" s="225"/>
      <c r="D18" s="225" t="s">
        <v>427</v>
      </c>
      <c r="E18" s="225"/>
      <c r="F18" s="225"/>
      <c r="G18" s="225"/>
      <c r="H18" s="225">
        <v>1</v>
      </c>
      <c r="I18" s="225"/>
      <c r="J18" s="228" t="s">
        <v>2675</v>
      </c>
      <c r="K18" s="225" t="str">
        <f t="shared" si="0"/>
        <v>e2814</v>
      </c>
      <c r="L18" s="226" t="str">
        <f t="shared" si="1"/>
        <v>&gt;= 70% et &lt; 75%</v>
      </c>
      <c r="O18" s="224" t="s">
        <v>427</v>
      </c>
    </row>
    <row r="19" spans="1:15">
      <c r="A19" s="242" t="s">
        <v>2677</v>
      </c>
      <c r="B19" s="225" t="s">
        <v>2598</v>
      </c>
      <c r="C19" s="225"/>
      <c r="D19" s="225" t="s">
        <v>427</v>
      </c>
      <c r="E19" s="225"/>
      <c r="F19" s="225"/>
      <c r="G19" s="225"/>
      <c r="H19" s="225">
        <v>1</v>
      </c>
      <c r="I19" s="225"/>
      <c r="J19" s="228" t="s">
        <v>2676</v>
      </c>
      <c r="K19" s="225" t="str">
        <f t="shared" si="0"/>
        <v>e2815</v>
      </c>
      <c r="L19" s="226" t="str">
        <f t="shared" si="1"/>
        <v>&gt;= 75% et &lt; 80%</v>
      </c>
      <c r="O19" s="224" t="s">
        <v>427</v>
      </c>
    </row>
    <row r="20" spans="1:15">
      <c r="A20" s="242" t="s">
        <v>2678</v>
      </c>
      <c r="B20" s="225" t="s">
        <v>2599</v>
      </c>
      <c r="C20" s="225"/>
      <c r="D20" s="225" t="s">
        <v>427</v>
      </c>
      <c r="E20" s="225"/>
      <c r="F20" s="225"/>
      <c r="G20" s="225"/>
      <c r="H20" s="225">
        <v>1</v>
      </c>
      <c r="I20" s="225"/>
      <c r="J20" s="228" t="s">
        <v>2677</v>
      </c>
      <c r="K20" s="225" t="str">
        <f t="shared" si="0"/>
        <v>e2816</v>
      </c>
      <c r="L20" s="226" t="str">
        <f t="shared" si="1"/>
        <v>&gt;= 80% et &lt; 85%</v>
      </c>
      <c r="O20" s="224" t="s">
        <v>427</v>
      </c>
    </row>
    <row r="21" spans="1:15">
      <c r="A21" s="242" t="s">
        <v>2679</v>
      </c>
      <c r="B21" s="225" t="s">
        <v>2600</v>
      </c>
      <c r="C21" s="225"/>
      <c r="D21" s="225" t="s">
        <v>427</v>
      </c>
      <c r="E21" s="225"/>
      <c r="F21" s="225"/>
      <c r="G21" s="225"/>
      <c r="H21" s="225">
        <v>1</v>
      </c>
      <c r="I21" s="225"/>
      <c r="J21" s="228" t="s">
        <v>2678</v>
      </c>
      <c r="K21" s="225" t="str">
        <f t="shared" si="0"/>
        <v>e2817</v>
      </c>
      <c r="L21" s="226" t="str">
        <f t="shared" si="1"/>
        <v>&gt;= 85% et &lt; 90%</v>
      </c>
      <c r="O21" s="224" t="s">
        <v>427</v>
      </c>
    </row>
    <row r="22" spans="1:15">
      <c r="A22" s="242" t="s">
        <v>2680</v>
      </c>
      <c r="B22" s="225" t="s">
        <v>2601</v>
      </c>
      <c r="C22" s="225"/>
      <c r="D22" s="225" t="s">
        <v>427</v>
      </c>
      <c r="E22" s="225"/>
      <c r="F22" s="225"/>
      <c r="G22" s="225"/>
      <c r="H22" s="225">
        <v>1</v>
      </c>
      <c r="I22" s="225"/>
      <c r="J22" s="228" t="s">
        <v>2679</v>
      </c>
      <c r="K22" s="225" t="str">
        <f t="shared" si="0"/>
        <v>e2818</v>
      </c>
      <c r="L22" s="226" t="str">
        <f t="shared" si="1"/>
        <v>&gt;= 90% et &lt; 95%</v>
      </c>
      <c r="O22" s="224" t="s">
        <v>427</v>
      </c>
    </row>
    <row r="23" spans="1:15">
      <c r="A23" s="242" t="s">
        <v>2709</v>
      </c>
      <c r="B23" s="225" t="s">
        <v>2602</v>
      </c>
      <c r="C23" s="225"/>
      <c r="D23" s="225" t="s">
        <v>427</v>
      </c>
      <c r="E23" s="225"/>
      <c r="F23" s="225"/>
      <c r="G23" s="225"/>
      <c r="H23" s="225">
        <v>1</v>
      </c>
      <c r="I23" s="225"/>
      <c r="J23" s="228" t="s">
        <v>2680</v>
      </c>
      <c r="K23" s="225" t="str">
        <f t="shared" si="0"/>
        <v>e2819</v>
      </c>
      <c r="L23" s="226" t="str">
        <f t="shared" si="1"/>
        <v>&gt;= 95% et &lt; 100%</v>
      </c>
      <c r="O23" s="224" t="s">
        <v>427</v>
      </c>
    </row>
    <row r="24" spans="1:15">
      <c r="A24" s="242" t="s">
        <v>2659</v>
      </c>
      <c r="B24" s="225" t="s">
        <v>2660</v>
      </c>
      <c r="C24" s="225"/>
      <c r="D24" s="225" t="s">
        <v>427</v>
      </c>
      <c r="E24" s="225"/>
      <c r="F24" s="225"/>
      <c r="G24" s="225"/>
      <c r="H24" s="225">
        <v>1</v>
      </c>
      <c r="I24" s="225"/>
      <c r="J24" s="228" t="s">
        <v>2709</v>
      </c>
      <c r="K24" s="225" t="str">
        <f t="shared" si="0"/>
        <v>e2820</v>
      </c>
      <c r="L24" s="226" t="str">
        <f t="shared" si="1"/>
        <v>100%</v>
      </c>
      <c r="O24" s="224" t="s">
        <v>427</v>
      </c>
    </row>
    <row r="25" spans="1:15">
      <c r="A25" s="242"/>
      <c r="B25" s="225"/>
      <c r="C25" s="225"/>
      <c r="D25" s="225"/>
      <c r="E25" s="225"/>
      <c r="F25" s="225"/>
      <c r="G25" s="225"/>
      <c r="H25" s="225"/>
      <c r="I25" s="225"/>
      <c r="J25" s="228" t="s">
        <v>2659</v>
      </c>
      <c r="K25" s="225" t="str">
        <f t="shared" si="0"/>
        <v>e2821</v>
      </c>
      <c r="L25" s="226" t="str">
        <f t="shared" si="1"/>
        <v>&gt; 100%</v>
      </c>
      <c r="O25" s="224" t="s">
        <v>427</v>
      </c>
    </row>
    <row r="26" spans="1:15">
      <c r="A26" s="242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44"/>
    </row>
    <row r="27" spans="1:15">
      <c r="A27" s="227"/>
    </row>
    <row r="28" spans="1:15">
      <c r="A28" s="227"/>
    </row>
    <row r="29" spans="1:15">
      <c r="A29" s="227"/>
    </row>
    <row r="30" spans="1:15">
      <c r="A30" s="227"/>
    </row>
    <row r="31" spans="1:15">
      <c r="A31" s="227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5"/>
  <sheetViews>
    <sheetView zoomScale="70" zoomScaleNormal="70" workbookViewId="0">
      <selection activeCell="B1" sqref="B1"/>
    </sheetView>
  </sheetViews>
  <sheetFormatPr baseColWidth="10" defaultRowHeight="14.4"/>
  <cols>
    <col min="1" max="1" width="51.44140625" bestFit="1" customWidth="1"/>
    <col min="2" max="2" width="6.33203125" bestFit="1" customWidth="1"/>
    <col min="10" max="10" width="64.109375" customWidth="1"/>
    <col min="12" max="12" width="51.44140625" style="160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95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t="s">
        <v>609</v>
      </c>
      <c r="B2" s="141" t="s">
        <v>1947</v>
      </c>
      <c r="C2" t="s">
        <v>610</v>
      </c>
      <c r="D2" s="141" t="s">
        <v>427</v>
      </c>
      <c r="H2">
        <f>COUNTIF($J$2:$J$415,A2)</f>
        <v>1</v>
      </c>
      <c r="I2" s="40"/>
      <c r="J2" s="42" t="s">
        <v>635</v>
      </c>
      <c r="L2" s="174"/>
      <c r="O2" t="s">
        <v>427</v>
      </c>
      <c r="Q2" t="s">
        <v>363</v>
      </c>
    </row>
    <row r="3" spans="1:22">
      <c r="A3" s="14" t="s">
        <v>1239</v>
      </c>
      <c r="B3" t="s">
        <v>1031</v>
      </c>
      <c r="D3" t="s">
        <v>427</v>
      </c>
      <c r="H3">
        <f>COUNTIF($J$2:$J$415,A3)</f>
        <v>1</v>
      </c>
      <c r="I3" s="138"/>
      <c r="J3" s="53" t="s">
        <v>609</v>
      </c>
      <c r="K3" s="141" t="s">
        <v>1947</v>
      </c>
      <c r="L3" s="183" t="str">
        <f>J3</f>
        <v>NA</v>
      </c>
      <c r="O3" t="s">
        <v>427</v>
      </c>
      <c r="P3" t="s">
        <v>2408</v>
      </c>
    </row>
    <row r="4" spans="1:22">
      <c r="A4" s="14" t="s">
        <v>365</v>
      </c>
      <c r="B4" t="s">
        <v>1032</v>
      </c>
      <c r="D4" t="s">
        <v>427</v>
      </c>
      <c r="H4">
        <f>COUNTIF($J$2:$J$415,A4)</f>
        <v>1</v>
      </c>
      <c r="J4" s="47" t="s">
        <v>1239</v>
      </c>
      <c r="K4" s="138" t="s">
        <v>1031</v>
      </c>
      <c r="L4" s="183" t="str">
        <f>J4</f>
        <v>PSNEM dérogatoire à la méthode de droit commun</v>
      </c>
      <c r="M4" s="138"/>
      <c r="N4" s="138"/>
      <c r="O4" s="138" t="s">
        <v>427</v>
      </c>
      <c r="P4" s="138"/>
      <c r="Q4" s="138"/>
    </row>
    <row r="5" spans="1:22">
      <c r="I5" s="138"/>
      <c r="J5" s="47" t="s">
        <v>365</v>
      </c>
      <c r="K5" s="138" t="s">
        <v>1032</v>
      </c>
      <c r="L5" s="183" t="str">
        <f>J5</f>
        <v>PSNEM en application de la méthode du droit commun</v>
      </c>
      <c r="M5" s="138"/>
      <c r="N5" s="138"/>
      <c r="O5" s="138" t="s">
        <v>427</v>
      </c>
      <c r="P5" s="138"/>
      <c r="Q5" s="13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27"/>
  <sheetViews>
    <sheetView zoomScale="90" zoomScaleNormal="90" workbookViewId="0">
      <selection activeCell="B1" sqref="B1"/>
    </sheetView>
  </sheetViews>
  <sheetFormatPr baseColWidth="10" defaultRowHeight="14.4"/>
  <cols>
    <col min="1" max="1" width="79.88671875" bestFit="1" customWidth="1"/>
    <col min="2" max="2" width="6.5546875" bestFit="1" customWidth="1"/>
    <col min="10" max="10" width="81.109375" style="9" bestFit="1" customWidth="1"/>
    <col min="12" max="12" width="35.6640625" style="185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95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t="s">
        <v>244</v>
      </c>
      <c r="B2" t="s">
        <v>1947</v>
      </c>
      <c r="C2" t="s">
        <v>610</v>
      </c>
      <c r="D2" t="s">
        <v>427</v>
      </c>
      <c r="H2">
        <f t="shared" ref="H2:H20" si="0">COUNTIF($J$2:$J$414,A2)</f>
        <v>4</v>
      </c>
      <c r="J2" s="44" t="s">
        <v>1532</v>
      </c>
      <c r="L2" s="196"/>
      <c r="O2" t="s">
        <v>427</v>
      </c>
      <c r="Q2" t="s">
        <v>302</v>
      </c>
    </row>
    <row r="3" spans="1:22">
      <c r="A3" t="s">
        <v>194</v>
      </c>
      <c r="B3" t="s">
        <v>1033</v>
      </c>
      <c r="D3" t="s">
        <v>427</v>
      </c>
      <c r="H3">
        <f t="shared" si="0"/>
        <v>1</v>
      </c>
      <c r="J3" s="45" t="s">
        <v>244</v>
      </c>
      <c r="K3" s="1" t="str">
        <f>VLOOKUP(J3,$A$1:$I$305,2,FALSE)</f>
        <v>e0</v>
      </c>
      <c r="L3" s="196" t="str">
        <f t="shared" ref="L3:L14" si="1">J3</f>
        <v>Total/NA</v>
      </c>
      <c r="M3" t="s">
        <v>190</v>
      </c>
      <c r="O3" t="s">
        <v>243</v>
      </c>
    </row>
    <row r="4" spans="1:22">
      <c r="A4" t="s">
        <v>350</v>
      </c>
      <c r="B4" t="s">
        <v>1034</v>
      </c>
      <c r="D4" t="s">
        <v>427</v>
      </c>
      <c r="H4">
        <f t="shared" si="0"/>
        <v>1</v>
      </c>
      <c r="J4" s="46" t="s">
        <v>352</v>
      </c>
      <c r="K4" s="1" t="str">
        <f t="shared" ref="K4:K23" si="2">VLOOKUP(J4,$A$1:$I$305,2,FALSE)</f>
        <v>e1602</v>
      </c>
      <c r="L4" s="197" t="str">
        <f t="shared" si="1"/>
        <v>Intérêts techniques</v>
      </c>
      <c r="M4" t="s">
        <v>190</v>
      </c>
      <c r="N4" t="s">
        <v>192</v>
      </c>
      <c r="O4" t="s">
        <v>427</v>
      </c>
    </row>
    <row r="5" spans="1:22">
      <c r="A5" t="s">
        <v>352</v>
      </c>
      <c r="B5" t="s">
        <v>1035</v>
      </c>
      <c r="D5" t="s">
        <v>427</v>
      </c>
      <c r="H5">
        <f t="shared" si="0"/>
        <v>1</v>
      </c>
      <c r="J5" s="22" t="s">
        <v>1161</v>
      </c>
      <c r="K5" s="1" t="str">
        <f t="shared" si="2"/>
        <v>e1603</v>
      </c>
      <c r="L5" s="183" t="str">
        <f t="shared" si="1"/>
        <v>Intérêts techniques inclus dans les prestations versées et provisions pour sinistres à payer</v>
      </c>
      <c r="N5" t="s">
        <v>192</v>
      </c>
      <c r="O5" t="s">
        <v>427</v>
      </c>
    </row>
    <row r="6" spans="1:22">
      <c r="A6" s="9" t="s">
        <v>1161</v>
      </c>
      <c r="B6" t="s">
        <v>1036</v>
      </c>
      <c r="D6" t="s">
        <v>427</v>
      </c>
      <c r="H6">
        <f t="shared" si="0"/>
        <v>1</v>
      </c>
      <c r="J6" s="22" t="s">
        <v>1160</v>
      </c>
      <c r="K6" s="1" t="str">
        <f t="shared" si="2"/>
        <v>e1604</v>
      </c>
      <c r="L6" s="183" t="str">
        <f t="shared" si="1"/>
        <v>Intérêts techniques inclus dans les provisions d'assurance vie</v>
      </c>
      <c r="N6" t="s">
        <v>192</v>
      </c>
      <c r="O6" t="s">
        <v>427</v>
      </c>
    </row>
    <row r="7" spans="1:22">
      <c r="A7" s="9" t="s">
        <v>1160</v>
      </c>
      <c r="B7" t="s">
        <v>1037</v>
      </c>
      <c r="D7" t="s">
        <v>427</v>
      </c>
      <c r="H7">
        <f t="shared" si="0"/>
        <v>1</v>
      </c>
      <c r="J7" s="47" t="s">
        <v>355</v>
      </c>
      <c r="K7" s="1" t="str">
        <f t="shared" si="2"/>
        <v>e1607</v>
      </c>
      <c r="L7" s="183" t="str">
        <f t="shared" si="1"/>
        <v>Participations aux bénéfices et dotation</v>
      </c>
      <c r="M7" t="s">
        <v>190</v>
      </c>
      <c r="N7" t="s">
        <v>192</v>
      </c>
      <c r="O7" t="s">
        <v>427</v>
      </c>
    </row>
    <row r="8" spans="1:22">
      <c r="A8" t="s">
        <v>351</v>
      </c>
      <c r="B8" t="s">
        <v>1038</v>
      </c>
      <c r="D8" t="s">
        <v>427</v>
      </c>
      <c r="H8">
        <f t="shared" si="0"/>
        <v>1</v>
      </c>
      <c r="J8" s="48" t="s">
        <v>273</v>
      </c>
      <c r="K8" s="1" t="str">
        <f t="shared" si="2"/>
        <v>e1606</v>
      </c>
      <c r="L8" s="197" t="str">
        <f t="shared" si="1"/>
        <v>Participations aux bénéfices</v>
      </c>
      <c r="M8" t="s">
        <v>190</v>
      </c>
      <c r="N8" t="s">
        <v>192</v>
      </c>
      <c r="O8" t="s">
        <v>427</v>
      </c>
    </row>
    <row r="9" spans="1:22">
      <c r="A9" t="s">
        <v>273</v>
      </c>
      <c r="B9" t="s">
        <v>1039</v>
      </c>
      <c r="D9" t="s">
        <v>427</v>
      </c>
      <c r="H9">
        <f t="shared" si="0"/>
        <v>1</v>
      </c>
      <c r="J9" s="49" t="s">
        <v>1162</v>
      </c>
      <c r="K9" s="1" t="str">
        <f t="shared" si="2"/>
        <v>e1611</v>
      </c>
      <c r="L9" s="197" t="str">
        <f t="shared" si="1"/>
        <v>Participations aux bénéfices incorporées aux prestations et provisions pour sinistre à payer</v>
      </c>
      <c r="N9" t="s">
        <v>192</v>
      </c>
      <c r="O9" t="s">
        <v>427</v>
      </c>
    </row>
    <row r="10" spans="1:22">
      <c r="A10" t="s">
        <v>355</v>
      </c>
      <c r="B10" t="s">
        <v>1040</v>
      </c>
      <c r="D10" t="s">
        <v>427</v>
      </c>
      <c r="H10">
        <f t="shared" si="0"/>
        <v>1</v>
      </c>
      <c r="J10" s="49" t="s">
        <v>1163</v>
      </c>
      <c r="K10" s="1" t="str">
        <f t="shared" si="2"/>
        <v>e1612</v>
      </c>
      <c r="L10" s="197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427</v>
      </c>
    </row>
    <row r="11" spans="1:22">
      <c r="A11" s="9" t="s">
        <v>1165</v>
      </c>
      <c r="B11" t="s">
        <v>1041</v>
      </c>
      <c r="D11" t="s">
        <v>427</v>
      </c>
      <c r="H11">
        <f t="shared" si="0"/>
        <v>1</v>
      </c>
      <c r="J11" s="50" t="s">
        <v>1164</v>
      </c>
      <c r="K11" s="1" t="str">
        <f t="shared" si="2"/>
        <v>e1610</v>
      </c>
      <c r="L11" s="197" t="str">
        <f t="shared" si="1"/>
        <v>Participations aux bénéfices incorporées à la Provision mathématique</v>
      </c>
      <c r="N11" t="s">
        <v>192</v>
      </c>
      <c r="O11" t="s">
        <v>427</v>
      </c>
    </row>
    <row r="12" spans="1:22">
      <c r="A12" s="9" t="s">
        <v>1443</v>
      </c>
      <c r="B12" t="s">
        <v>1042</v>
      </c>
      <c r="D12" t="s">
        <v>427</v>
      </c>
      <c r="H12">
        <f t="shared" si="0"/>
        <v>1</v>
      </c>
      <c r="J12" s="50" t="s">
        <v>1165</v>
      </c>
      <c r="K12" s="1" t="str">
        <f t="shared" si="2"/>
        <v>e1608</v>
      </c>
      <c r="L12" s="197" t="str">
        <f t="shared" si="1"/>
        <v>Participations aux bénéfices incorporées à la Provision de diversification</v>
      </c>
      <c r="N12" t="s">
        <v>192</v>
      </c>
      <c r="O12" t="s">
        <v>427</v>
      </c>
    </row>
    <row r="13" spans="1:22">
      <c r="A13" s="9" t="s">
        <v>1164</v>
      </c>
      <c r="B13" t="s">
        <v>1043</v>
      </c>
      <c r="D13" t="s">
        <v>427</v>
      </c>
      <c r="H13">
        <f t="shared" si="0"/>
        <v>1</v>
      </c>
      <c r="J13" s="50" t="s">
        <v>1443</v>
      </c>
      <c r="K13" s="1" t="str">
        <f t="shared" si="2"/>
        <v>e1609</v>
      </c>
      <c r="L13" s="197" t="str">
        <f t="shared" si="1"/>
        <v>Participations aux bénéfices incorporées à la provision collective de diversification différée</v>
      </c>
      <c r="N13" t="s">
        <v>192</v>
      </c>
      <c r="O13" t="s">
        <v>427</v>
      </c>
    </row>
    <row r="14" spans="1:22">
      <c r="A14" s="9" t="s">
        <v>1162</v>
      </c>
      <c r="B14" t="s">
        <v>1044</v>
      </c>
      <c r="D14" t="s">
        <v>427</v>
      </c>
      <c r="H14">
        <f t="shared" si="0"/>
        <v>1</v>
      </c>
      <c r="J14" s="22" t="s">
        <v>194</v>
      </c>
      <c r="K14" s="1" t="str">
        <f t="shared" si="2"/>
        <v>e1600</v>
      </c>
      <c r="L14" s="183" t="str">
        <f t="shared" si="1"/>
        <v>Dotation aux provisions pour participation aux bénéfices</v>
      </c>
      <c r="N14" t="s">
        <v>192</v>
      </c>
      <c r="O14" t="s">
        <v>427</v>
      </c>
    </row>
    <row r="15" spans="1:22">
      <c r="A15" s="9" t="s">
        <v>1163</v>
      </c>
      <c r="B15" t="s">
        <v>1045</v>
      </c>
      <c r="D15" t="s">
        <v>427</v>
      </c>
      <c r="H15">
        <f t="shared" si="0"/>
        <v>1</v>
      </c>
      <c r="J15" s="44" t="s">
        <v>1531</v>
      </c>
      <c r="K15" s="1"/>
      <c r="L15" s="196"/>
      <c r="O15" t="s">
        <v>427</v>
      </c>
      <c r="Q15" t="s">
        <v>348</v>
      </c>
    </row>
    <row r="16" spans="1:22">
      <c r="A16" t="s">
        <v>346</v>
      </c>
      <c r="B16" t="s">
        <v>1046</v>
      </c>
      <c r="D16" t="s">
        <v>427</v>
      </c>
      <c r="H16">
        <f t="shared" si="0"/>
        <v>1</v>
      </c>
      <c r="J16" s="45" t="s">
        <v>244</v>
      </c>
      <c r="K16" s="1" t="str">
        <f t="shared" si="2"/>
        <v>e0</v>
      </c>
      <c r="L16" s="196" t="str">
        <f>J16</f>
        <v>Total/NA</v>
      </c>
      <c r="M16" t="s">
        <v>190</v>
      </c>
      <c r="O16" t="s">
        <v>243</v>
      </c>
    </row>
    <row r="17" spans="1:17">
      <c r="A17" t="s">
        <v>347</v>
      </c>
      <c r="B17" t="s">
        <v>1047</v>
      </c>
      <c r="D17" t="s">
        <v>427</v>
      </c>
      <c r="H17">
        <f t="shared" si="0"/>
        <v>1</v>
      </c>
      <c r="J17" s="47" t="s">
        <v>347</v>
      </c>
      <c r="K17" s="1" t="str">
        <f t="shared" si="2"/>
        <v>e1614</v>
      </c>
      <c r="L17" s="183" t="str">
        <f>J17</f>
        <v>Résultat Technique</v>
      </c>
      <c r="N17" t="s">
        <v>192</v>
      </c>
      <c r="O17" t="s">
        <v>427</v>
      </c>
    </row>
    <row r="18" spans="1:17">
      <c r="A18" t="s">
        <v>511</v>
      </c>
      <c r="B18" t="s">
        <v>1048</v>
      </c>
      <c r="D18" t="s">
        <v>427</v>
      </c>
      <c r="H18">
        <f t="shared" si="0"/>
        <v>1</v>
      </c>
      <c r="J18" s="47" t="s">
        <v>346</v>
      </c>
      <c r="K18" s="1" t="str">
        <f t="shared" si="2"/>
        <v>e1613</v>
      </c>
      <c r="L18" s="183" t="str">
        <f>J18</f>
        <v>Résultat Financier</v>
      </c>
      <c r="N18" t="s">
        <v>192</v>
      </c>
      <c r="O18" t="s">
        <v>427</v>
      </c>
    </row>
    <row r="19" spans="1:17">
      <c r="A19" s="138" t="s">
        <v>2549</v>
      </c>
      <c r="B19" s="138" t="s">
        <v>2547</v>
      </c>
      <c r="D19" s="138" t="s">
        <v>427</v>
      </c>
      <c r="H19" s="138">
        <f t="shared" si="0"/>
        <v>1</v>
      </c>
      <c r="J19" s="18" t="s">
        <v>636</v>
      </c>
      <c r="K19" s="1"/>
      <c r="L19" s="183"/>
      <c r="O19" t="s">
        <v>427</v>
      </c>
      <c r="Q19" t="s">
        <v>349</v>
      </c>
    </row>
    <row r="20" spans="1:17">
      <c r="A20" s="138" t="s">
        <v>2550</v>
      </c>
      <c r="B20" s="138" t="s">
        <v>2548</v>
      </c>
      <c r="D20" s="138" t="s">
        <v>427</v>
      </c>
      <c r="H20" s="138">
        <f t="shared" si="0"/>
        <v>1</v>
      </c>
      <c r="J20" s="45" t="s">
        <v>244</v>
      </c>
      <c r="K20" s="1" t="str">
        <f t="shared" si="2"/>
        <v>e0</v>
      </c>
      <c r="L20" s="196" t="str">
        <f>J20</f>
        <v>Total/NA</v>
      </c>
      <c r="M20" t="s">
        <v>190</v>
      </c>
      <c r="O20" t="s">
        <v>243</v>
      </c>
    </row>
    <row r="21" spans="1:17">
      <c r="J21" s="47" t="s">
        <v>351</v>
      </c>
      <c r="K21" s="1" t="str">
        <f t="shared" si="2"/>
        <v>e1605</v>
      </c>
      <c r="L21" s="183" t="str">
        <f>J21</f>
        <v>Participation aux bénéfices globale affectée à l'exercice</v>
      </c>
      <c r="M21" t="s">
        <v>190</v>
      </c>
      <c r="N21" t="s">
        <v>192</v>
      </c>
      <c r="O21" t="s">
        <v>427</v>
      </c>
    </row>
    <row r="22" spans="1:17">
      <c r="J22" s="22" t="s">
        <v>350</v>
      </c>
      <c r="K22" s="1" t="str">
        <f t="shared" si="2"/>
        <v>e1601</v>
      </c>
      <c r="L22" s="183" t="str">
        <f>J22</f>
        <v>Incorporation directe de la participation aux excédents de la période</v>
      </c>
      <c r="N22" t="s">
        <v>192</v>
      </c>
      <c r="O22" t="s">
        <v>427</v>
      </c>
    </row>
    <row r="23" spans="1:17">
      <c r="J23" s="22" t="s">
        <v>511</v>
      </c>
      <c r="K23" s="1" t="str">
        <f t="shared" si="2"/>
        <v>e1615</v>
      </c>
      <c r="L23" s="183"/>
      <c r="N23" t="s">
        <v>192</v>
      </c>
      <c r="O23" t="s">
        <v>427</v>
      </c>
    </row>
    <row r="24" spans="1:17">
      <c r="J24" s="18" t="s">
        <v>2551</v>
      </c>
      <c r="K24" s="139"/>
      <c r="L24" s="183"/>
      <c r="M24" s="138"/>
      <c r="N24" s="138"/>
      <c r="O24" s="138" t="s">
        <v>427</v>
      </c>
      <c r="P24" s="138"/>
      <c r="Q24" s="138" t="s">
        <v>2552</v>
      </c>
    </row>
    <row r="25" spans="1:17">
      <c r="J25" s="45" t="s">
        <v>244</v>
      </c>
      <c r="K25" s="139" t="str">
        <f>VLOOKUP(J25,$A$1:$I$305,2,FALSE)</f>
        <v>e0</v>
      </c>
      <c r="L25" s="196" t="str">
        <f>J25</f>
        <v>Total/NA</v>
      </c>
      <c r="M25" s="138" t="s">
        <v>190</v>
      </c>
      <c r="N25" s="138"/>
      <c r="O25" s="138" t="s">
        <v>243</v>
      </c>
      <c r="P25" s="138"/>
      <c r="Q25" s="138"/>
    </row>
    <row r="26" spans="1:17">
      <c r="J26" s="203" t="s">
        <v>2549</v>
      </c>
      <c r="K26" s="139" t="str">
        <f>VLOOKUP(J26,$A$1:$I$305,2,FALSE)</f>
        <v>e1616</v>
      </c>
      <c r="L26" s="183" t="str">
        <f>J26</f>
        <v>Provisions pour participation aux bénéfices en instance d'affectation en prestations ou aux provisions mathématiques</v>
      </c>
      <c r="M26" s="138"/>
      <c r="N26" s="138" t="s">
        <v>192</v>
      </c>
      <c r="O26" s="138" t="s">
        <v>427</v>
      </c>
      <c r="P26" s="138"/>
      <c r="Q26" s="138"/>
    </row>
    <row r="27" spans="1:17">
      <c r="J27" s="203" t="s">
        <v>2550</v>
      </c>
      <c r="K27" s="139" t="str">
        <f>VLOOKUP(J27,$A$1:$I$305,2,FALSE)</f>
        <v>e1617</v>
      </c>
      <c r="L27" s="183" t="str">
        <f>J27</f>
        <v>Provisions pour participation aux bénéfices après déduction de l'affectation en prestations ou aux provisions mathématiques</v>
      </c>
      <c r="M27" s="138"/>
      <c r="N27" s="138" t="s">
        <v>192</v>
      </c>
      <c r="O27" s="138" t="s">
        <v>427</v>
      </c>
      <c r="P27" s="138"/>
      <c r="Q27" s="138"/>
    </row>
  </sheetData>
  <sortState ref="A3:A18">
    <sortCondition ref="A3:A18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11"/>
  <sheetViews>
    <sheetView zoomScale="85" zoomScaleNormal="85" workbookViewId="0">
      <selection activeCell="B1" sqref="B1"/>
    </sheetView>
  </sheetViews>
  <sheetFormatPr baseColWidth="10" defaultRowHeight="14.4"/>
  <cols>
    <col min="1" max="1" width="40.109375" bestFit="1" customWidth="1"/>
    <col min="2" max="2" width="6.88671875" bestFit="1" customWidth="1"/>
    <col min="10" max="10" width="43.44140625" customWidth="1"/>
    <col min="11" max="11" width="6.33203125" bestFit="1" customWidth="1"/>
    <col min="12" max="12" width="40.6640625" style="139" customWidth="1"/>
    <col min="13" max="13" width="4.6640625" bestFit="1" customWidth="1"/>
    <col min="14" max="14" width="7.44140625" bestFit="1" customWidth="1"/>
    <col min="15" max="15" width="7" bestFit="1" customWidth="1"/>
  </cols>
  <sheetData>
    <row r="1" spans="1:22" s="6" customFormat="1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8" t="s">
        <v>242</v>
      </c>
      <c r="J1" s="117" t="s">
        <v>234</v>
      </c>
      <c r="K1" s="118" t="s">
        <v>235</v>
      </c>
      <c r="L1" s="194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 s="13" customFormat="1">
      <c r="A2" s="55" t="s">
        <v>244</v>
      </c>
      <c r="B2" s="13" t="s">
        <v>245</v>
      </c>
      <c r="C2" s="13" t="s">
        <v>610</v>
      </c>
      <c r="D2" s="13" t="s">
        <v>243</v>
      </c>
      <c r="H2">
        <f t="shared" ref="H2:H8" si="0">COUNTIF($J$2:$J$414,A2)</f>
        <v>2</v>
      </c>
      <c r="J2" s="12" t="s">
        <v>1593</v>
      </c>
      <c r="L2" s="55"/>
      <c r="O2" s="13" t="s">
        <v>427</v>
      </c>
      <c r="Q2" s="13" t="s">
        <v>289</v>
      </c>
    </row>
    <row r="3" spans="1:22" s="13" customFormat="1">
      <c r="A3" s="55" t="s">
        <v>294</v>
      </c>
      <c r="B3" s="13" t="s">
        <v>897</v>
      </c>
      <c r="D3" s="13" t="s">
        <v>427</v>
      </c>
      <c r="H3">
        <f t="shared" si="0"/>
        <v>1</v>
      </c>
      <c r="J3" s="10" t="s">
        <v>244</v>
      </c>
      <c r="K3" s="1" t="str">
        <f>VLOOKUP(J3,$A$1:$I$304,2,FALSE)</f>
        <v>x0</v>
      </c>
      <c r="L3" s="55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1138</v>
      </c>
      <c r="B4" s="13" t="s">
        <v>898</v>
      </c>
      <c r="D4" s="13" t="s">
        <v>427</v>
      </c>
      <c r="H4">
        <f t="shared" si="0"/>
        <v>1</v>
      </c>
      <c r="J4" s="11" t="s">
        <v>290</v>
      </c>
      <c r="K4" s="1" t="str">
        <f>VLOOKUP(J4,$A$1:$I$304,2,FALSE)</f>
        <v>e702</v>
      </c>
      <c r="L4" s="55" t="str">
        <f>J4</f>
        <v>Hors Entreprise liée ou lien de participation</v>
      </c>
      <c r="N4" s="13" t="s">
        <v>192</v>
      </c>
      <c r="O4" s="13" t="s">
        <v>427</v>
      </c>
    </row>
    <row r="5" spans="1:22" s="13" customFormat="1">
      <c r="A5" s="55" t="s">
        <v>290</v>
      </c>
      <c r="B5" s="13" t="s">
        <v>899</v>
      </c>
      <c r="D5" s="13" t="s">
        <v>427</v>
      </c>
      <c r="H5">
        <f t="shared" si="0"/>
        <v>1</v>
      </c>
      <c r="J5" s="11" t="s">
        <v>1138</v>
      </c>
      <c r="K5" s="1" t="str">
        <f>VLOOKUP(J5,$A$1:$I$304,2,FALSE)</f>
        <v>e701</v>
      </c>
      <c r="L5" s="55" t="str">
        <f>J5</f>
        <v>Entreprise liée ou lien de participation</v>
      </c>
      <c r="M5" t="s">
        <v>190</v>
      </c>
      <c r="N5" t="s">
        <v>192</v>
      </c>
      <c r="O5" t="s">
        <v>427</v>
      </c>
    </row>
    <row r="6" spans="1:22" s="13" customFormat="1">
      <c r="A6" s="19" t="s">
        <v>291</v>
      </c>
      <c r="B6" s="13" t="s">
        <v>1139</v>
      </c>
      <c r="D6" s="13" t="s">
        <v>427</v>
      </c>
      <c r="H6">
        <f t="shared" si="0"/>
        <v>1</v>
      </c>
      <c r="J6" s="72" t="s">
        <v>291</v>
      </c>
      <c r="K6" s="1" t="str">
        <f>VLOOKUP(J6,$A$1:$I$304,2,FALSE)</f>
        <v>e703</v>
      </c>
      <c r="L6" s="55" t="str">
        <f>J6</f>
        <v>Lien de participation</v>
      </c>
      <c r="N6" s="13" t="s">
        <v>192</v>
      </c>
      <c r="O6" s="13" t="s">
        <v>427</v>
      </c>
    </row>
    <row r="7" spans="1:22">
      <c r="A7" s="1" t="s">
        <v>1595</v>
      </c>
      <c r="B7" t="s">
        <v>1594</v>
      </c>
      <c r="C7" s="13"/>
      <c r="D7" s="13" t="s">
        <v>243</v>
      </c>
      <c r="E7" s="13"/>
      <c r="F7" s="13"/>
      <c r="G7" s="13"/>
      <c r="H7">
        <f t="shared" si="0"/>
        <v>1</v>
      </c>
      <c r="I7" s="13"/>
      <c r="J7" s="72" t="s">
        <v>294</v>
      </c>
      <c r="K7" s="1" t="str">
        <f>VLOOKUP(J7,$A$1:$I$304,2,FALSE)</f>
        <v>e700</v>
      </c>
      <c r="L7" s="55" t="str">
        <f>J7</f>
        <v>Entreprise liée</v>
      </c>
      <c r="M7" s="13"/>
      <c r="N7" s="13" t="s">
        <v>192</v>
      </c>
      <c r="O7" s="13" t="s">
        <v>427</v>
      </c>
    </row>
    <row r="8" spans="1:22">
      <c r="A8" s="1" t="s">
        <v>1596</v>
      </c>
      <c r="B8" t="s">
        <v>1924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2340</v>
      </c>
      <c r="K8" s="1"/>
      <c r="L8" s="55"/>
      <c r="O8" s="13" t="s">
        <v>243</v>
      </c>
      <c r="Q8" t="s">
        <v>1591</v>
      </c>
    </row>
    <row r="9" spans="1:22">
      <c r="J9" s="10" t="s">
        <v>244</v>
      </c>
      <c r="K9" s="1" t="str">
        <f>VLOOKUP(J9,$A$1:$I$304,2,FALSE)</f>
        <v>x0</v>
      </c>
      <c r="L9" s="55" t="str">
        <f>J9</f>
        <v>Total/NA</v>
      </c>
      <c r="M9" t="s">
        <v>190</v>
      </c>
      <c r="O9" s="13" t="s">
        <v>243</v>
      </c>
    </row>
    <row r="10" spans="1:22">
      <c r="J10" s="16" t="s">
        <v>1595</v>
      </c>
      <c r="K10" s="1" t="str">
        <f>VLOOKUP(J10,$A$1:$I$304,2,FALSE)</f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J11" s="16" t="s">
        <v>1596</v>
      </c>
      <c r="K11" s="1" t="str">
        <f>VLOOKUP(J11,$A$1:$I$304,2,FALSE)</f>
        <v>x24</v>
      </c>
      <c r="L11" s="14" t="str">
        <f>J11</f>
        <v>Actif général</v>
      </c>
      <c r="N11" t="s">
        <v>192</v>
      </c>
      <c r="O11" s="13" t="s">
        <v>243</v>
      </c>
    </row>
  </sheetData>
  <sortState ref="A3:A6">
    <sortCondition ref="A3:A6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27"/>
  <sheetViews>
    <sheetView topLeftCell="J1" zoomScale="80" zoomScaleNormal="80" workbookViewId="0">
      <selection activeCell="B1" sqref="B1"/>
    </sheetView>
  </sheetViews>
  <sheetFormatPr baseColWidth="10" defaultRowHeight="14.4"/>
  <cols>
    <col min="1" max="1" width="81.109375" bestFit="1" customWidth="1"/>
    <col min="2" max="2" width="7.109375" bestFit="1" customWidth="1"/>
    <col min="10" max="10" width="77.5546875" bestFit="1" customWidth="1"/>
    <col min="12" max="12" width="77.5546875" style="160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95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14" t="s">
        <v>244</v>
      </c>
      <c r="B2" t="s">
        <v>1947</v>
      </c>
      <c r="C2" t="s">
        <v>610</v>
      </c>
      <c r="D2" t="s">
        <v>427</v>
      </c>
      <c r="H2">
        <f t="shared" ref="H2:H26" si="0">COUNTIF($J$2:$J$415,A2)</f>
        <v>1</v>
      </c>
      <c r="J2" s="14" t="s">
        <v>638</v>
      </c>
      <c r="L2" s="174"/>
      <c r="O2" t="s">
        <v>427</v>
      </c>
      <c r="Q2" t="s">
        <v>151</v>
      </c>
    </row>
    <row r="3" spans="1:22">
      <c r="A3" t="s">
        <v>164</v>
      </c>
      <c r="B3" t="s">
        <v>1049</v>
      </c>
      <c r="D3" t="s">
        <v>427</v>
      </c>
      <c r="H3">
        <f t="shared" si="0"/>
        <v>1</v>
      </c>
      <c r="J3" s="15" t="s">
        <v>244</v>
      </c>
      <c r="K3" s="1" t="str">
        <f>VLOOKUP(J3,$A$1:$I$305,2,FALSE)</f>
        <v>e0</v>
      </c>
      <c r="L3" s="174" t="str">
        <f t="shared" ref="L3:L27" si="1">J3</f>
        <v>Total/NA</v>
      </c>
      <c r="M3" t="s">
        <v>190</v>
      </c>
      <c r="O3" t="s">
        <v>243</v>
      </c>
    </row>
    <row r="4" spans="1:22">
      <c r="A4" t="s">
        <v>174</v>
      </c>
      <c r="B4" t="s">
        <v>1050</v>
      </c>
      <c r="D4" t="s">
        <v>427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74" t="str">
        <f t="shared" si="1"/>
        <v>Chirurgie</v>
      </c>
      <c r="M4" t="s">
        <v>190</v>
      </c>
      <c r="N4" t="s">
        <v>192</v>
      </c>
      <c r="O4" t="s">
        <v>427</v>
      </c>
    </row>
    <row r="5" spans="1:22">
      <c r="A5" t="s">
        <v>175</v>
      </c>
      <c r="B5" t="s">
        <v>1051</v>
      </c>
      <c r="D5" t="s">
        <v>427</v>
      </c>
      <c r="H5">
        <f t="shared" si="0"/>
        <v>1</v>
      </c>
      <c r="J5" s="17" t="s">
        <v>152</v>
      </c>
      <c r="K5" s="1" t="str">
        <f t="shared" si="2"/>
        <v>e1706</v>
      </c>
      <c r="L5" s="174" t="str">
        <f t="shared" si="1"/>
        <v>Chirurgie générale [1]</v>
      </c>
      <c r="N5" t="s">
        <v>192</v>
      </c>
      <c r="O5" t="s">
        <v>427</v>
      </c>
    </row>
    <row r="6" spans="1:22">
      <c r="A6" t="s">
        <v>169</v>
      </c>
      <c r="B6" t="s">
        <v>1052</v>
      </c>
      <c r="D6" t="s">
        <v>427</v>
      </c>
      <c r="H6">
        <f t="shared" si="0"/>
        <v>1</v>
      </c>
      <c r="J6" s="17" t="s">
        <v>153</v>
      </c>
      <c r="K6" s="1" t="str">
        <f t="shared" si="2"/>
        <v>e1717</v>
      </c>
      <c r="L6" s="174" t="str">
        <f t="shared" si="1"/>
        <v>Neurochirurgie [2]</v>
      </c>
      <c r="N6" t="s">
        <v>192</v>
      </c>
      <c r="O6" t="s">
        <v>427</v>
      </c>
    </row>
    <row r="7" spans="1:22">
      <c r="A7" t="s">
        <v>173</v>
      </c>
      <c r="B7" t="s">
        <v>1053</v>
      </c>
      <c r="D7" t="s">
        <v>427</v>
      </c>
      <c r="H7">
        <f t="shared" si="0"/>
        <v>1</v>
      </c>
      <c r="J7" s="17" t="s">
        <v>154</v>
      </c>
      <c r="K7" s="1" t="str">
        <f t="shared" si="2"/>
        <v>e1712</v>
      </c>
      <c r="L7" s="174" t="str">
        <f t="shared" si="1"/>
        <v>Chirurgie urologique [3]</v>
      </c>
      <c r="N7" t="s">
        <v>192</v>
      </c>
      <c r="O7" t="s">
        <v>427</v>
      </c>
    </row>
    <row r="8" spans="1:22">
      <c r="A8" t="s">
        <v>157</v>
      </c>
      <c r="B8" t="s">
        <v>1054</v>
      </c>
      <c r="D8" t="s">
        <v>427</v>
      </c>
      <c r="H8">
        <f t="shared" si="0"/>
        <v>1</v>
      </c>
      <c r="J8" s="17" t="s">
        <v>155</v>
      </c>
      <c r="K8" s="1" t="str">
        <f t="shared" si="2"/>
        <v>e1709</v>
      </c>
      <c r="L8" s="174" t="str">
        <f t="shared" si="1"/>
        <v>Chirurgie orthopédique et traumatologie [4]</v>
      </c>
      <c r="N8" t="s">
        <v>192</v>
      </c>
      <c r="O8" t="s">
        <v>427</v>
      </c>
    </row>
    <row r="9" spans="1:22">
      <c r="A9" t="s">
        <v>152</v>
      </c>
      <c r="B9" t="s">
        <v>1055</v>
      </c>
      <c r="D9" t="s">
        <v>427</v>
      </c>
      <c r="H9">
        <f t="shared" si="0"/>
        <v>1</v>
      </c>
      <c r="J9" s="17" t="s">
        <v>156</v>
      </c>
      <c r="K9" s="1" t="str">
        <f t="shared" si="2"/>
        <v>e1707</v>
      </c>
      <c r="L9" s="174" t="str">
        <f t="shared" si="1"/>
        <v>Chirurgie infantile [5]</v>
      </c>
      <c r="N9" t="s">
        <v>192</v>
      </c>
      <c r="O9" t="s">
        <v>427</v>
      </c>
    </row>
    <row r="10" spans="1:22">
      <c r="A10" t="s">
        <v>156</v>
      </c>
      <c r="B10" t="s">
        <v>1056</v>
      </c>
      <c r="D10" t="s">
        <v>427</v>
      </c>
      <c r="H10">
        <f t="shared" si="0"/>
        <v>1</v>
      </c>
      <c r="J10" s="17" t="s">
        <v>157</v>
      </c>
      <c r="K10" s="1" t="str">
        <f t="shared" si="2"/>
        <v>e1705</v>
      </c>
      <c r="L10" s="174" t="str">
        <f t="shared" si="1"/>
        <v>Chirurgie de la face et du cou [6]</v>
      </c>
      <c r="N10" t="s">
        <v>192</v>
      </c>
      <c r="O10" t="s">
        <v>427</v>
      </c>
    </row>
    <row r="11" spans="1:22">
      <c r="A11" t="s">
        <v>158</v>
      </c>
      <c r="B11" t="s">
        <v>1057</v>
      </c>
      <c r="D11" t="s">
        <v>427</v>
      </c>
      <c r="H11">
        <f t="shared" si="0"/>
        <v>1</v>
      </c>
      <c r="J11" s="17" t="s">
        <v>158</v>
      </c>
      <c r="K11" s="1" t="str">
        <f t="shared" si="2"/>
        <v>e1708</v>
      </c>
      <c r="L11" s="174" t="str">
        <f t="shared" si="1"/>
        <v>Chirurgie maxillo-faciale et stomatologie, ou chirurgie maxillo-faciale [7]</v>
      </c>
      <c r="N11" t="s">
        <v>192</v>
      </c>
      <c r="O11" t="s">
        <v>427</v>
      </c>
    </row>
    <row r="12" spans="1:22">
      <c r="A12" t="s">
        <v>155</v>
      </c>
      <c r="B12" t="s">
        <v>1058</v>
      </c>
      <c r="D12" t="s">
        <v>427</v>
      </c>
      <c r="H12">
        <f t="shared" si="0"/>
        <v>1</v>
      </c>
      <c r="J12" s="17" t="s">
        <v>159</v>
      </c>
      <c r="K12" s="1" t="str">
        <f t="shared" si="2"/>
        <v>e1710</v>
      </c>
      <c r="L12" s="174" t="str">
        <f t="shared" si="1"/>
        <v>Chirurgie plastique reconstructrice [8]</v>
      </c>
      <c r="N12" t="s">
        <v>192</v>
      </c>
      <c r="O12" t="s">
        <v>427</v>
      </c>
    </row>
    <row r="13" spans="1:22">
      <c r="A13" t="s">
        <v>159</v>
      </c>
      <c r="B13" t="s">
        <v>1059</v>
      </c>
      <c r="D13" t="s">
        <v>427</v>
      </c>
      <c r="H13">
        <f t="shared" si="0"/>
        <v>1</v>
      </c>
      <c r="J13" s="17" t="s">
        <v>160</v>
      </c>
      <c r="K13" s="1" t="str">
        <f t="shared" si="2"/>
        <v>e1711</v>
      </c>
      <c r="L13" s="174" t="str">
        <f t="shared" si="1"/>
        <v>Chirurgie thoracique et cardio-vasculaire [9]</v>
      </c>
      <c r="N13" t="s">
        <v>192</v>
      </c>
      <c r="O13" t="s">
        <v>427</v>
      </c>
    </row>
    <row r="14" spans="1:22">
      <c r="A14" t="s">
        <v>160</v>
      </c>
      <c r="B14" t="s">
        <v>1060</v>
      </c>
      <c r="D14" t="s">
        <v>427</v>
      </c>
      <c r="H14">
        <f t="shared" si="0"/>
        <v>1</v>
      </c>
      <c r="J14" s="17" t="s">
        <v>161</v>
      </c>
      <c r="K14" s="1" t="str">
        <f t="shared" si="2"/>
        <v>e1713</v>
      </c>
      <c r="L14" s="174" t="str">
        <f t="shared" si="1"/>
        <v>Chirurgie vasculaire [10]</v>
      </c>
      <c r="N14" t="s">
        <v>192</v>
      </c>
      <c r="O14" t="s">
        <v>427</v>
      </c>
    </row>
    <row r="15" spans="1:22">
      <c r="A15" t="s">
        <v>154</v>
      </c>
      <c r="B15" t="s">
        <v>1061</v>
      </c>
      <c r="D15" t="s">
        <v>427</v>
      </c>
      <c r="H15">
        <f t="shared" si="0"/>
        <v>1</v>
      </c>
      <c r="J15" s="17" t="s">
        <v>162</v>
      </c>
      <c r="K15" s="1" t="str">
        <f t="shared" si="2"/>
        <v>e1714</v>
      </c>
      <c r="L15" s="174" t="str">
        <f t="shared" si="1"/>
        <v>Chirurgie viscérale et digestive [11]</v>
      </c>
      <c r="N15" t="s">
        <v>192</v>
      </c>
      <c r="O15" t="s">
        <v>427</v>
      </c>
    </row>
    <row r="16" spans="1:22">
      <c r="A16" t="s">
        <v>161</v>
      </c>
      <c r="B16" t="s">
        <v>1062</v>
      </c>
      <c r="D16" t="s">
        <v>427</v>
      </c>
      <c r="H16">
        <f t="shared" si="0"/>
        <v>1</v>
      </c>
      <c r="J16" s="16" t="s">
        <v>163</v>
      </c>
      <c r="K16" s="1" t="str">
        <f t="shared" si="2"/>
        <v>e1716</v>
      </c>
      <c r="L16" s="174" t="str">
        <f t="shared" si="1"/>
        <v>Gynécologie-obstétrique, ou gynécologie médicale et gynécologie-obstétrique [12]</v>
      </c>
      <c r="N16" t="s">
        <v>192</v>
      </c>
      <c r="O16" t="s">
        <v>427</v>
      </c>
    </row>
    <row r="17" spans="1:15">
      <c r="A17" t="s">
        <v>162</v>
      </c>
      <c r="B17" t="s">
        <v>1063</v>
      </c>
      <c r="D17" t="s">
        <v>427</v>
      </c>
      <c r="H17">
        <f t="shared" si="0"/>
        <v>1</v>
      </c>
      <c r="J17" s="16" t="s">
        <v>174</v>
      </c>
      <c r="K17" s="1" t="str">
        <f t="shared" si="2"/>
        <v>e1701</v>
      </c>
      <c r="L17" s="174" t="str">
        <f t="shared" si="1"/>
        <v>Anesthésie-réanimation et réanimation médicale</v>
      </c>
      <c r="M17" t="s">
        <v>190</v>
      </c>
      <c r="N17" t="s">
        <v>192</v>
      </c>
      <c r="O17" t="s">
        <v>427</v>
      </c>
    </row>
    <row r="18" spans="1:15">
      <c r="A18" t="s">
        <v>171</v>
      </c>
      <c r="B18" t="s">
        <v>1064</v>
      </c>
      <c r="D18" t="s">
        <v>427</v>
      </c>
      <c r="H18">
        <f t="shared" si="0"/>
        <v>1</v>
      </c>
      <c r="J18" s="17" t="s">
        <v>164</v>
      </c>
      <c r="K18" s="1" t="str">
        <f t="shared" si="2"/>
        <v>e1700</v>
      </c>
      <c r="L18" s="174" t="str">
        <f t="shared" si="1"/>
        <v>Anesthésie-réanimation [13]</v>
      </c>
      <c r="N18" t="s">
        <v>192</v>
      </c>
      <c r="O18" t="s">
        <v>427</v>
      </c>
    </row>
    <row r="19" spans="1:15">
      <c r="A19" t="s">
        <v>163</v>
      </c>
      <c r="B19" t="s">
        <v>1065</v>
      </c>
      <c r="D19" t="s">
        <v>427</v>
      </c>
      <c r="H19">
        <f t="shared" si="0"/>
        <v>1</v>
      </c>
      <c r="J19" s="17" t="s">
        <v>165</v>
      </c>
      <c r="K19" s="1" t="str">
        <f t="shared" si="2"/>
        <v>e1722</v>
      </c>
      <c r="L19" s="174" t="str">
        <f t="shared" si="1"/>
        <v>Réanimation médicale [14]</v>
      </c>
      <c r="N19" t="s">
        <v>192</v>
      </c>
      <c r="O19" t="s">
        <v>427</v>
      </c>
    </row>
    <row r="20" spans="1:15">
      <c r="A20" t="s">
        <v>153</v>
      </c>
      <c r="B20" t="s">
        <v>1066</v>
      </c>
      <c r="D20" t="s">
        <v>427</v>
      </c>
      <c r="H20">
        <f t="shared" si="0"/>
        <v>1</v>
      </c>
      <c r="J20" s="16" t="s">
        <v>175</v>
      </c>
      <c r="K20" s="1" t="str">
        <f t="shared" si="2"/>
        <v>e1702</v>
      </c>
      <c r="L20" s="174" t="str">
        <f t="shared" si="1"/>
        <v>Autres spécialités</v>
      </c>
      <c r="M20" t="s">
        <v>190</v>
      </c>
      <c r="N20" t="s">
        <v>192</v>
      </c>
      <c r="O20" t="s">
        <v>427</v>
      </c>
    </row>
    <row r="21" spans="1:15">
      <c r="A21" t="s">
        <v>168</v>
      </c>
      <c r="B21" t="s">
        <v>1067</v>
      </c>
      <c r="D21" t="s">
        <v>427</v>
      </c>
      <c r="H21">
        <f t="shared" si="0"/>
        <v>1</v>
      </c>
      <c r="J21" s="17" t="s">
        <v>166</v>
      </c>
      <c r="K21" s="1" t="str">
        <f t="shared" si="2"/>
        <v>e1723</v>
      </c>
      <c r="L21" s="174" t="str">
        <f t="shared" si="1"/>
        <v>Stomatologie [15]</v>
      </c>
      <c r="N21" t="s">
        <v>192</v>
      </c>
      <c r="O21" t="s">
        <v>427</v>
      </c>
    </row>
    <row r="22" spans="1:15">
      <c r="A22" t="s">
        <v>167</v>
      </c>
      <c r="B22" t="s">
        <v>1068</v>
      </c>
      <c r="D22" t="s">
        <v>427</v>
      </c>
      <c r="H22">
        <f t="shared" si="0"/>
        <v>1</v>
      </c>
      <c r="J22" s="17" t="s">
        <v>167</v>
      </c>
      <c r="K22" s="1" t="str">
        <f t="shared" si="2"/>
        <v>e1719</v>
      </c>
      <c r="L22" s="174" t="str">
        <f t="shared" si="1"/>
        <v>Oto-rhino-laryngologie [16]</v>
      </c>
      <c r="N22" t="s">
        <v>192</v>
      </c>
      <c r="O22" t="s">
        <v>427</v>
      </c>
    </row>
    <row r="23" spans="1:15">
      <c r="A23" t="s">
        <v>172</v>
      </c>
      <c r="B23" t="s">
        <v>1069</v>
      </c>
      <c r="D23" t="s">
        <v>427</v>
      </c>
      <c r="H23">
        <f t="shared" si="0"/>
        <v>1</v>
      </c>
      <c r="J23" s="17" t="s">
        <v>168</v>
      </c>
      <c r="K23" s="1" t="str">
        <f t="shared" si="2"/>
        <v>e1718</v>
      </c>
      <c r="L23" s="174" t="str">
        <f t="shared" si="1"/>
        <v>Ophtalmologie [17]</v>
      </c>
      <c r="N23" t="s">
        <v>192</v>
      </c>
      <c r="O23" t="s">
        <v>427</v>
      </c>
    </row>
    <row r="24" spans="1:15">
      <c r="A24" t="s">
        <v>170</v>
      </c>
      <c r="B24" t="s">
        <v>1070</v>
      </c>
      <c r="D24" t="s">
        <v>427</v>
      </c>
      <c r="H24">
        <f t="shared" si="0"/>
        <v>1</v>
      </c>
      <c r="J24" s="17" t="s">
        <v>169</v>
      </c>
      <c r="K24" s="1" t="str">
        <f t="shared" si="2"/>
        <v>e1703</v>
      </c>
      <c r="L24" s="174" t="str">
        <f t="shared" si="1"/>
        <v>Cardiologie [18]</v>
      </c>
      <c r="N24" t="s">
        <v>192</v>
      </c>
      <c r="O24" t="s">
        <v>427</v>
      </c>
    </row>
    <row r="25" spans="1:15">
      <c r="A25" t="s">
        <v>165</v>
      </c>
      <c r="B25" t="s">
        <v>1071</v>
      </c>
      <c r="D25" t="s">
        <v>427</v>
      </c>
      <c r="H25">
        <f t="shared" si="0"/>
        <v>1</v>
      </c>
      <c r="J25" s="17" t="s">
        <v>170</v>
      </c>
      <c r="K25" s="1" t="str">
        <f t="shared" si="2"/>
        <v>e1721</v>
      </c>
      <c r="L25" s="174" t="str">
        <f t="shared" si="1"/>
        <v>Radiologie [19]</v>
      </c>
      <c r="N25" t="s">
        <v>192</v>
      </c>
      <c r="O25" t="s">
        <v>427</v>
      </c>
    </row>
    <row r="26" spans="1:15">
      <c r="A26" t="s">
        <v>166</v>
      </c>
      <c r="B26" t="s">
        <v>1072</v>
      </c>
      <c r="D26" t="s">
        <v>427</v>
      </c>
      <c r="H26">
        <f t="shared" si="0"/>
        <v>1</v>
      </c>
      <c r="J26" s="17" t="s">
        <v>171</v>
      </c>
      <c r="K26" s="1" t="str">
        <f t="shared" si="2"/>
        <v>e1715</v>
      </c>
      <c r="L26" s="174" t="str">
        <f t="shared" si="1"/>
        <v>Gastro-entérologie [20]</v>
      </c>
      <c r="N26" t="s">
        <v>192</v>
      </c>
      <c r="O26" t="s">
        <v>427</v>
      </c>
    </row>
    <row r="27" spans="1:15">
      <c r="J27" s="17" t="s">
        <v>172</v>
      </c>
      <c r="K27" s="1" t="str">
        <f t="shared" si="2"/>
        <v>e1720</v>
      </c>
      <c r="L27" s="174" t="str">
        <f t="shared" si="1"/>
        <v>Pneumologie [21]</v>
      </c>
      <c r="N27" t="s">
        <v>192</v>
      </c>
      <c r="O27" t="s">
        <v>427</v>
      </c>
    </row>
  </sheetData>
  <sortState ref="A3:A26">
    <sortCondition ref="A3:A26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11"/>
  <sheetViews>
    <sheetView zoomScale="80" zoomScaleNormal="80" workbookViewId="0">
      <pane ySplit="1" topLeftCell="A2" activePane="bottomLeft" state="frozen"/>
      <selection activeCell="B1" sqref="B1"/>
      <selection pane="bottomLeft" activeCell="M7" sqref="M7"/>
    </sheetView>
  </sheetViews>
  <sheetFormatPr baseColWidth="10" defaultColWidth="9.109375" defaultRowHeight="14.4"/>
  <cols>
    <col min="1" max="1" width="86.5546875" style="143" customWidth="1"/>
    <col min="2" max="4" width="9.109375" style="143"/>
    <col min="5" max="5" width="13.88671875" style="143" bestFit="1" customWidth="1"/>
    <col min="6" max="6" width="10.5546875" style="143" bestFit="1" customWidth="1"/>
    <col min="7" max="7" width="13.88671875" style="143" customWidth="1"/>
    <col min="8" max="8" width="9.44140625" style="143" bestFit="1" customWidth="1"/>
    <col min="9" max="9" width="9.109375" style="143"/>
    <col min="10" max="10" width="49.33203125" style="143" customWidth="1"/>
    <col min="11" max="11" width="9.109375" style="143"/>
    <col min="12" max="12" width="24.109375" style="143" customWidth="1"/>
    <col min="13" max="18" width="9.109375" style="143"/>
    <col min="19" max="19" width="13.88671875" style="143" bestFit="1" customWidth="1"/>
    <col min="20" max="20" width="10.5546875" style="143" bestFit="1" customWidth="1"/>
    <col min="21" max="21" width="19" style="143" bestFit="1" customWidth="1"/>
    <col min="22" max="16384" width="9.109375" style="143"/>
  </cols>
  <sheetData>
    <row r="1" spans="1:28">
      <c r="A1" s="125" t="s">
        <v>577</v>
      </c>
      <c r="B1" s="125" t="s">
        <v>235</v>
      </c>
      <c r="C1" s="125" t="s">
        <v>604</v>
      </c>
      <c r="D1" s="125" t="s">
        <v>238</v>
      </c>
      <c r="E1" s="125" t="s">
        <v>1823</v>
      </c>
      <c r="F1" s="125" t="s">
        <v>1824</v>
      </c>
      <c r="G1" s="125" t="s">
        <v>1825</v>
      </c>
      <c r="H1" s="125" t="s">
        <v>582</v>
      </c>
      <c r="I1" s="125" t="s">
        <v>242</v>
      </c>
      <c r="J1" s="259" t="s">
        <v>234</v>
      </c>
      <c r="K1" s="125" t="s">
        <v>235</v>
      </c>
      <c r="L1" s="125" t="s">
        <v>2529</v>
      </c>
      <c r="M1" s="125" t="s">
        <v>236</v>
      </c>
      <c r="N1" s="125" t="s">
        <v>237</v>
      </c>
      <c r="O1" s="125" t="s">
        <v>238</v>
      </c>
      <c r="P1" s="125" t="s">
        <v>239</v>
      </c>
      <c r="Q1" s="125" t="s">
        <v>240</v>
      </c>
      <c r="R1" s="125" t="s">
        <v>241</v>
      </c>
      <c r="S1" s="125" t="s">
        <v>1823</v>
      </c>
      <c r="T1" s="125" t="s">
        <v>1824</v>
      </c>
      <c r="U1" s="125" t="s">
        <v>1825</v>
      </c>
      <c r="V1" s="125" t="s">
        <v>242</v>
      </c>
      <c r="W1" s="260"/>
      <c r="X1" s="260"/>
      <c r="Y1" s="260"/>
      <c r="Z1" s="260"/>
      <c r="AA1" s="260"/>
      <c r="AB1" s="260"/>
    </row>
    <row r="2" spans="1:28">
      <c r="A2" s="281" t="s">
        <v>244</v>
      </c>
      <c r="B2" s="281" t="s">
        <v>245</v>
      </c>
      <c r="C2" s="281" t="s">
        <v>610</v>
      </c>
      <c r="D2" s="281" t="s">
        <v>243</v>
      </c>
      <c r="E2" s="280"/>
      <c r="F2" s="258"/>
      <c r="G2" s="258"/>
      <c r="H2" s="260">
        <f t="shared" ref="H2:H13" si="0">COUNTIF($J:$J,A2)</f>
        <v>2</v>
      </c>
      <c r="I2" s="258"/>
      <c r="J2" s="287" t="s">
        <v>2822</v>
      </c>
      <c r="K2" s="272"/>
      <c r="L2" s="260"/>
      <c r="M2" s="260"/>
      <c r="N2" s="260"/>
      <c r="O2" s="146" t="s">
        <v>243</v>
      </c>
      <c r="P2" s="260"/>
      <c r="Q2" s="260"/>
      <c r="R2" s="260"/>
      <c r="S2" s="261"/>
      <c r="T2" s="261"/>
      <c r="U2" s="261"/>
      <c r="V2" s="260"/>
      <c r="W2" s="260"/>
      <c r="X2" s="260"/>
      <c r="Y2" s="260"/>
      <c r="Z2" s="260"/>
      <c r="AA2" s="260"/>
      <c r="AB2" s="260"/>
    </row>
    <row r="3" spans="1:28">
      <c r="A3" s="282" t="s">
        <v>2833</v>
      </c>
      <c r="B3" s="282" t="s">
        <v>2807</v>
      </c>
      <c r="C3" s="282"/>
      <c r="D3" s="282" t="s">
        <v>243</v>
      </c>
      <c r="E3" s="261"/>
      <c r="F3" s="261" t="s">
        <v>2805</v>
      </c>
      <c r="G3" s="260" t="s">
        <v>2805</v>
      </c>
      <c r="H3" s="260">
        <f t="shared" si="0"/>
        <v>1</v>
      </c>
      <c r="I3" s="260"/>
      <c r="J3" s="288" t="s">
        <v>244</v>
      </c>
      <c r="K3" s="309" t="str">
        <f t="shared" ref="K3:K12" si="1">VLOOKUP(J3,$A:$B,2,FALSE)</f>
        <v>x0</v>
      </c>
      <c r="L3" s="260" t="str">
        <f>J3</f>
        <v>Total/NA</v>
      </c>
      <c r="M3" s="260" t="s">
        <v>190</v>
      </c>
      <c r="N3" s="260"/>
      <c r="O3" s="146" t="s">
        <v>243</v>
      </c>
      <c r="P3" s="260"/>
      <c r="Q3" s="260" t="s">
        <v>2795</v>
      </c>
      <c r="R3" s="260" t="s">
        <v>2818</v>
      </c>
      <c r="S3" s="261"/>
      <c r="T3" s="261"/>
      <c r="U3" s="261"/>
      <c r="V3" s="260"/>
      <c r="W3" s="260"/>
      <c r="X3" s="260"/>
      <c r="Y3" s="260"/>
      <c r="Z3" s="260"/>
      <c r="AA3" s="260"/>
      <c r="AB3" s="260"/>
    </row>
    <row r="4" spans="1:28">
      <c r="A4" s="282" t="s">
        <v>2834</v>
      </c>
      <c r="B4" s="282" t="s">
        <v>2812</v>
      </c>
      <c r="C4" s="282"/>
      <c r="D4" s="282" t="s">
        <v>243</v>
      </c>
      <c r="E4" s="261"/>
      <c r="F4" s="261" t="s">
        <v>2805</v>
      </c>
      <c r="G4" s="260" t="s">
        <v>2805</v>
      </c>
      <c r="H4" s="260">
        <f t="shared" si="0"/>
        <v>1</v>
      </c>
      <c r="I4" s="260"/>
      <c r="J4" s="289" t="s">
        <v>2856</v>
      </c>
      <c r="K4" s="309" t="str">
        <f>VLOOKUP(J4,$A:$B,2,FALSE)</f>
        <v>x121</v>
      </c>
      <c r="L4" s="260" t="str">
        <f>J4</f>
        <v>Risque opérationnel</v>
      </c>
      <c r="M4" s="260"/>
      <c r="N4" s="260" t="s">
        <v>192</v>
      </c>
      <c r="O4" s="269" t="s">
        <v>243</v>
      </c>
      <c r="P4" s="260"/>
      <c r="Q4" s="260"/>
      <c r="R4" s="260"/>
      <c r="S4" s="261"/>
      <c r="T4" s="261"/>
      <c r="U4" s="261"/>
      <c r="V4" s="260"/>
      <c r="W4" s="260"/>
      <c r="X4" s="260"/>
      <c r="Y4" s="260"/>
      <c r="Z4" s="260"/>
      <c r="AA4" s="260"/>
      <c r="AB4" s="260"/>
    </row>
    <row r="5" spans="1:28">
      <c r="A5" s="282" t="s">
        <v>2835</v>
      </c>
      <c r="B5" s="282" t="s">
        <v>2813</v>
      </c>
      <c r="C5" s="282"/>
      <c r="D5" s="282" t="s">
        <v>243</v>
      </c>
      <c r="E5" s="261"/>
      <c r="F5" s="261" t="s">
        <v>2805</v>
      </c>
      <c r="G5" s="260" t="s">
        <v>2805</v>
      </c>
      <c r="H5" s="260">
        <f t="shared" si="0"/>
        <v>1</v>
      </c>
      <c r="I5" s="260"/>
      <c r="J5" s="289" t="s">
        <v>2838</v>
      </c>
      <c r="K5" s="309" t="str">
        <f t="shared" ref="K5" si="2">VLOOKUP(J5,$A:$B,2,FALSE)</f>
        <v>x151</v>
      </c>
      <c r="L5" s="260" t="str">
        <f t="shared" ref="L5" si="3">J5</f>
        <v>Risques autres que opérationnels</v>
      </c>
      <c r="M5" s="260" t="s">
        <v>190</v>
      </c>
      <c r="N5" s="260" t="s">
        <v>192</v>
      </c>
      <c r="O5" s="269" t="s">
        <v>243</v>
      </c>
      <c r="P5" s="260"/>
      <c r="Q5" s="260"/>
      <c r="R5" s="260"/>
      <c r="S5" s="261"/>
      <c r="T5" s="261"/>
      <c r="U5" s="261"/>
      <c r="V5" s="260"/>
      <c r="W5" s="260"/>
      <c r="X5" s="260"/>
      <c r="Y5" s="260"/>
      <c r="Z5" s="260"/>
      <c r="AA5" s="260"/>
      <c r="AB5" s="260"/>
    </row>
    <row r="6" spans="1:28">
      <c r="A6" s="282" t="s">
        <v>2836</v>
      </c>
      <c r="B6" s="282" t="s">
        <v>612</v>
      </c>
      <c r="C6" s="282"/>
      <c r="D6" s="282" t="s">
        <v>243</v>
      </c>
      <c r="E6" s="261"/>
      <c r="F6" s="261" t="s">
        <v>2805</v>
      </c>
      <c r="G6" s="260" t="s">
        <v>2805</v>
      </c>
      <c r="H6" s="260">
        <f t="shared" si="0"/>
        <v>1</v>
      </c>
      <c r="I6" s="260"/>
      <c r="J6" s="310" t="s">
        <v>2835</v>
      </c>
      <c r="K6" s="309" t="str">
        <f>VLOOKUP(J6,$A:$B,2,FALSE)</f>
        <v>x68</v>
      </c>
      <c r="L6" s="260" t="str">
        <f>J6</f>
        <v>Risque lié aux immobilisations incorporelles</v>
      </c>
      <c r="M6" s="260"/>
      <c r="N6" s="260" t="s">
        <v>192</v>
      </c>
      <c r="O6" s="269" t="s">
        <v>243</v>
      </c>
      <c r="P6" s="260"/>
      <c r="Q6" s="260"/>
      <c r="R6" s="260"/>
      <c r="S6" s="261"/>
      <c r="T6" s="261"/>
      <c r="U6" s="261"/>
      <c r="V6" s="260"/>
      <c r="W6" s="260"/>
      <c r="X6" s="260"/>
      <c r="Y6" s="260"/>
      <c r="Z6" s="260"/>
      <c r="AA6" s="260"/>
      <c r="AB6" s="260"/>
    </row>
    <row r="7" spans="1:28">
      <c r="A7" s="282" t="s">
        <v>2855</v>
      </c>
      <c r="B7" s="282" t="s">
        <v>2814</v>
      </c>
      <c r="C7" s="282"/>
      <c r="D7" s="282" t="s">
        <v>243</v>
      </c>
      <c r="E7" s="261"/>
      <c r="F7" s="261" t="s">
        <v>2805</v>
      </c>
      <c r="G7" s="260" t="s">
        <v>2805</v>
      </c>
      <c r="H7" s="260">
        <f t="shared" si="0"/>
        <v>1</v>
      </c>
      <c r="I7" s="260"/>
      <c r="J7" s="297" t="s">
        <v>2839</v>
      </c>
      <c r="K7" s="309" t="str">
        <f>VLOOKUP(J7,$A:$B,2,FALSE)</f>
        <v>x152</v>
      </c>
      <c r="L7" s="272" t="str">
        <f>J7</f>
        <v>Risques autres que risques opérationnels et immobilisations incorporelles</v>
      </c>
      <c r="M7" s="311" t="s">
        <v>190</v>
      </c>
      <c r="N7" s="311" t="s">
        <v>192</v>
      </c>
      <c r="O7" s="312" t="s">
        <v>243</v>
      </c>
      <c r="P7" s="266"/>
      <c r="Q7" s="266"/>
      <c r="R7" s="266"/>
      <c r="S7" s="261"/>
      <c r="T7" s="261"/>
      <c r="U7" s="261"/>
      <c r="V7" s="260"/>
      <c r="W7" s="260"/>
      <c r="X7" s="260"/>
      <c r="Y7" s="260"/>
      <c r="Z7" s="260"/>
      <c r="AA7" s="260"/>
      <c r="AB7" s="260"/>
    </row>
    <row r="8" spans="1:28">
      <c r="A8" s="282" t="s">
        <v>2837</v>
      </c>
      <c r="B8" s="282" t="s">
        <v>204</v>
      </c>
      <c r="C8" s="282"/>
      <c r="D8" s="282" t="s">
        <v>243</v>
      </c>
      <c r="E8" s="261"/>
      <c r="F8" s="261" t="s">
        <v>2805</v>
      </c>
      <c r="G8" s="260" t="s">
        <v>2805</v>
      </c>
      <c r="H8" s="260">
        <f t="shared" si="0"/>
        <v>1</v>
      </c>
      <c r="I8" s="260"/>
      <c r="J8" s="308" t="s">
        <v>2855</v>
      </c>
      <c r="K8" s="309" t="str">
        <f>VLOOKUP(J8,$A:$B,2,FALSE)</f>
        <v>x97</v>
      </c>
      <c r="L8" s="260" t="str">
        <f>J8</f>
        <v>Risque de marché</v>
      </c>
      <c r="M8" s="260"/>
      <c r="N8" s="260" t="s">
        <v>192</v>
      </c>
      <c r="O8" s="269" t="s">
        <v>243</v>
      </c>
      <c r="P8" s="260"/>
      <c r="Q8" s="260"/>
      <c r="R8" s="260"/>
      <c r="S8" s="261"/>
      <c r="T8" s="261"/>
      <c r="U8" s="261"/>
      <c r="V8" s="260"/>
      <c r="W8" s="260"/>
      <c r="X8" s="260"/>
      <c r="Y8" s="260"/>
      <c r="Z8" s="260"/>
      <c r="AA8" s="260"/>
      <c r="AB8" s="260"/>
    </row>
    <row r="9" spans="1:28">
      <c r="A9" s="282" t="s">
        <v>2856</v>
      </c>
      <c r="B9" s="282" t="s">
        <v>2815</v>
      </c>
      <c r="C9" s="282"/>
      <c r="D9" s="282" t="s">
        <v>243</v>
      </c>
      <c r="E9" s="261"/>
      <c r="F9" s="261" t="s">
        <v>2805</v>
      </c>
      <c r="G9" s="260" t="s">
        <v>2805</v>
      </c>
      <c r="H9" s="260">
        <f t="shared" si="0"/>
        <v>1</v>
      </c>
      <c r="I9" s="260"/>
      <c r="J9" s="308" t="s">
        <v>2833</v>
      </c>
      <c r="K9" s="309" t="str">
        <f t="shared" si="1"/>
        <v>x14</v>
      </c>
      <c r="L9" s="260" t="str">
        <f t="shared" ref="L9:L12" si="4">J9</f>
        <v>Risque de défaut de la contrepartie</v>
      </c>
      <c r="M9" s="260"/>
      <c r="N9" s="260" t="s">
        <v>192</v>
      </c>
      <c r="O9" s="269" t="s">
        <v>243</v>
      </c>
      <c r="P9" s="260"/>
      <c r="Q9" s="260"/>
      <c r="R9" s="260"/>
      <c r="S9" s="261"/>
      <c r="T9" s="261"/>
      <c r="U9" s="261"/>
      <c r="V9" s="260"/>
      <c r="W9" s="260"/>
      <c r="X9" s="260"/>
      <c r="Y9" s="260"/>
      <c r="Z9" s="260"/>
      <c r="AA9" s="260"/>
      <c r="AB9" s="260"/>
    </row>
    <row r="10" spans="1:28">
      <c r="A10" s="282" t="s">
        <v>2838</v>
      </c>
      <c r="B10" s="282" t="s">
        <v>2816</v>
      </c>
      <c r="C10" s="282"/>
      <c r="D10" s="282" t="s">
        <v>243</v>
      </c>
      <c r="E10" s="261"/>
      <c r="F10" s="261" t="s">
        <v>2805</v>
      </c>
      <c r="G10" s="260" t="s">
        <v>2805</v>
      </c>
      <c r="H10" s="260">
        <f t="shared" si="0"/>
        <v>1</v>
      </c>
      <c r="I10" s="260"/>
      <c r="J10" s="297" t="s">
        <v>2834</v>
      </c>
      <c r="K10" s="309" t="str">
        <f t="shared" si="1"/>
        <v>x65</v>
      </c>
      <c r="L10" s="260" t="str">
        <f t="shared" si="4"/>
        <v>Risque de souscription en santé</v>
      </c>
      <c r="M10" s="260"/>
      <c r="N10" s="260" t="s">
        <v>192</v>
      </c>
      <c r="O10" s="269" t="s">
        <v>243</v>
      </c>
      <c r="P10" s="260"/>
      <c r="Q10" s="260"/>
      <c r="R10" s="260"/>
      <c r="S10" s="261"/>
      <c r="T10" s="261"/>
      <c r="U10" s="261"/>
      <c r="V10" s="260"/>
      <c r="W10" s="260"/>
      <c r="X10" s="260"/>
      <c r="Y10" s="260"/>
      <c r="Z10" s="260"/>
      <c r="AA10" s="260"/>
      <c r="AB10" s="260"/>
    </row>
    <row r="11" spans="1:28">
      <c r="A11" s="282" t="s">
        <v>2839</v>
      </c>
      <c r="B11" s="282" t="s">
        <v>2817</v>
      </c>
      <c r="C11" s="282"/>
      <c r="D11" s="282" t="s">
        <v>243</v>
      </c>
      <c r="E11" s="261"/>
      <c r="F11" s="261" t="s">
        <v>2805</v>
      </c>
      <c r="G11" s="260" t="s">
        <v>2805</v>
      </c>
      <c r="H11" s="260">
        <f t="shared" si="0"/>
        <v>1</v>
      </c>
      <c r="I11" s="260"/>
      <c r="J11" s="297" t="s">
        <v>2836</v>
      </c>
      <c r="K11" s="309" t="str">
        <f t="shared" si="1"/>
        <v>x84</v>
      </c>
      <c r="L11" s="260" t="str">
        <f t="shared" si="4"/>
        <v>Risque de souscription en vie</v>
      </c>
      <c r="M11" s="260"/>
      <c r="N11" s="260" t="s">
        <v>192</v>
      </c>
      <c r="O11" s="269" t="s">
        <v>243</v>
      </c>
      <c r="P11" s="260"/>
      <c r="Q11" s="260"/>
      <c r="R11" s="260"/>
      <c r="S11" s="261"/>
      <c r="T11" s="261"/>
      <c r="U11" s="261"/>
      <c r="V11" s="260"/>
      <c r="W11" s="260"/>
      <c r="X11" s="260"/>
      <c r="Y11" s="260"/>
      <c r="Z11" s="260"/>
      <c r="AA11" s="260"/>
      <c r="AB11" s="260"/>
    </row>
    <row r="12" spans="1:28">
      <c r="A12" s="281" t="s">
        <v>2840</v>
      </c>
      <c r="B12" s="281" t="s">
        <v>1517</v>
      </c>
      <c r="C12" s="281"/>
      <c r="D12" s="281" t="s">
        <v>243</v>
      </c>
      <c r="E12" s="261"/>
      <c r="F12" s="261"/>
      <c r="G12" s="260"/>
      <c r="H12" s="260">
        <f t="shared" si="0"/>
        <v>1</v>
      </c>
      <c r="I12" s="260"/>
      <c r="J12" s="297" t="s">
        <v>2837</v>
      </c>
      <c r="K12" s="309" t="str">
        <f t="shared" si="1"/>
        <v>x109</v>
      </c>
      <c r="L12" s="260" t="str">
        <f t="shared" si="4"/>
        <v>Risque de souscription en non-vie</v>
      </c>
      <c r="M12" s="260"/>
      <c r="N12" s="260" t="s">
        <v>192</v>
      </c>
      <c r="O12" s="269" t="s">
        <v>243</v>
      </c>
      <c r="P12" s="260"/>
      <c r="Q12" s="260"/>
      <c r="R12" s="260"/>
      <c r="S12" s="261"/>
      <c r="T12" s="261"/>
      <c r="U12" s="261"/>
      <c r="V12" s="260"/>
      <c r="W12" s="260"/>
      <c r="X12" s="260"/>
      <c r="Y12" s="260"/>
      <c r="Z12" s="260"/>
      <c r="AA12" s="260"/>
      <c r="AB12" s="260"/>
    </row>
    <row r="13" spans="1:28">
      <c r="A13" s="281" t="s">
        <v>2841</v>
      </c>
      <c r="B13" s="281" t="s">
        <v>2808</v>
      </c>
      <c r="C13" s="281"/>
      <c r="D13" s="281" t="s">
        <v>243</v>
      </c>
      <c r="E13" s="261"/>
      <c r="F13" s="261"/>
      <c r="G13" s="260"/>
      <c r="H13" s="260">
        <f t="shared" si="0"/>
        <v>1</v>
      </c>
      <c r="I13" s="260"/>
      <c r="J13" s="287" t="s">
        <v>2823</v>
      </c>
      <c r="K13" s="309"/>
      <c r="L13" s="260"/>
      <c r="M13" s="260"/>
      <c r="N13" s="260"/>
      <c r="O13" s="137" t="s">
        <v>427</v>
      </c>
      <c r="P13" s="260"/>
      <c r="Q13" s="260"/>
      <c r="R13" s="260"/>
      <c r="S13" s="261"/>
      <c r="T13" s="261"/>
      <c r="U13" s="261"/>
      <c r="V13" s="260"/>
      <c r="W13" s="260"/>
      <c r="X13" s="260"/>
      <c r="Y13" s="260"/>
      <c r="Z13" s="260"/>
      <c r="AA13" s="260"/>
      <c r="AB13" s="260"/>
    </row>
    <row r="14" spans="1:28">
      <c r="A14" s="260"/>
      <c r="B14" s="260"/>
      <c r="C14" s="260"/>
      <c r="D14" s="260"/>
      <c r="E14" s="261"/>
      <c r="F14" s="261"/>
      <c r="G14" s="260"/>
      <c r="H14" s="260"/>
      <c r="I14" s="260"/>
      <c r="J14" s="288" t="s">
        <v>244</v>
      </c>
      <c r="K14" s="309" t="str">
        <f>VLOOKUP(J14,$A:$B,2,FALSE)</f>
        <v>x0</v>
      </c>
      <c r="L14" s="260" t="str">
        <f>J14</f>
        <v>Total/NA</v>
      </c>
      <c r="M14" s="260"/>
      <c r="N14" s="260"/>
      <c r="O14" s="146" t="s">
        <v>243</v>
      </c>
      <c r="P14" s="260"/>
      <c r="Q14" s="260"/>
      <c r="R14" s="260"/>
      <c r="S14" s="261"/>
      <c r="T14" s="261"/>
      <c r="U14" s="261"/>
      <c r="V14" s="260"/>
      <c r="W14" s="260"/>
      <c r="X14" s="260"/>
      <c r="Y14" s="260"/>
      <c r="Z14" s="260"/>
      <c r="AA14" s="260"/>
      <c r="AB14" s="260"/>
    </row>
    <row r="15" spans="1:28">
      <c r="A15" s="260"/>
      <c r="B15" s="260"/>
      <c r="C15" s="260"/>
      <c r="D15" s="260"/>
      <c r="E15" s="261"/>
      <c r="F15" s="261"/>
      <c r="G15" s="260"/>
      <c r="H15" s="260"/>
      <c r="I15" s="260"/>
      <c r="J15" s="290" t="s">
        <v>2840</v>
      </c>
      <c r="K15" s="309" t="str">
        <f t="shared" ref="K15:K16" si="5">VLOOKUP(J15,$A:$B,2,FALSE)</f>
        <v>x11</v>
      </c>
      <c r="L15" s="260" t="str">
        <f>J15</f>
        <v>Avant effet de diversification</v>
      </c>
      <c r="M15" s="260"/>
      <c r="N15" s="260"/>
      <c r="O15" s="146" t="s">
        <v>243</v>
      </c>
      <c r="P15" s="260"/>
      <c r="Q15" s="260"/>
      <c r="R15" s="260"/>
      <c r="S15" s="261"/>
      <c r="T15" s="261"/>
      <c r="U15" s="261"/>
      <c r="V15" s="260"/>
      <c r="W15" s="260"/>
      <c r="X15" s="260"/>
      <c r="Y15" s="260"/>
      <c r="Z15" s="260"/>
      <c r="AA15" s="260"/>
      <c r="AB15" s="260"/>
    </row>
    <row r="16" spans="1:28">
      <c r="A16" s="260"/>
      <c r="B16" s="260"/>
      <c r="C16" s="260"/>
      <c r="D16" s="260"/>
      <c r="E16" s="261"/>
      <c r="F16" s="261"/>
      <c r="G16" s="260"/>
      <c r="H16" s="260"/>
      <c r="I16" s="260"/>
      <c r="J16" s="290" t="s">
        <v>2841</v>
      </c>
      <c r="K16" s="309" t="str">
        <f t="shared" si="5"/>
        <v>x29</v>
      </c>
      <c r="L16" s="260" t="str">
        <f>J16</f>
        <v>Effet de diversification</v>
      </c>
      <c r="M16" s="260"/>
      <c r="N16" s="260"/>
      <c r="O16" s="146" t="s">
        <v>243</v>
      </c>
      <c r="P16" s="260"/>
      <c r="Q16" s="260"/>
      <c r="R16" s="260"/>
      <c r="S16" s="261"/>
      <c r="T16" s="261"/>
      <c r="U16" s="261"/>
      <c r="V16" s="260"/>
      <c r="W16" s="260"/>
      <c r="X16" s="260"/>
      <c r="Y16" s="260"/>
      <c r="Z16" s="260"/>
      <c r="AA16" s="260"/>
      <c r="AB16" s="260"/>
    </row>
    <row r="17" spans="1:28">
      <c r="A17" s="279"/>
      <c r="B17" s="260"/>
      <c r="C17" s="260"/>
      <c r="D17" s="260"/>
      <c r="E17" s="261"/>
      <c r="F17" s="260"/>
      <c r="G17" s="260"/>
      <c r="H17" s="260"/>
      <c r="I17" s="260"/>
      <c r="J17" s="271"/>
      <c r="K17" s="260"/>
      <c r="L17" s="260"/>
      <c r="M17" s="260"/>
      <c r="N17" s="260"/>
      <c r="O17" s="269"/>
      <c r="P17" s="260"/>
      <c r="Q17" s="260"/>
      <c r="R17" s="260"/>
      <c r="S17" s="261"/>
      <c r="T17" s="261"/>
      <c r="U17" s="261"/>
      <c r="V17" s="260"/>
      <c r="W17" s="260"/>
      <c r="X17" s="260"/>
      <c r="Y17" s="260"/>
      <c r="Z17" s="260"/>
      <c r="AA17" s="260"/>
      <c r="AB17" s="260"/>
    </row>
    <row r="18" spans="1:28">
      <c r="A18" s="260"/>
      <c r="B18" s="260"/>
      <c r="C18" s="260"/>
      <c r="D18" s="260"/>
      <c r="E18" s="261"/>
      <c r="F18" s="261"/>
      <c r="G18" s="260"/>
      <c r="H18" s="260"/>
      <c r="I18" s="260"/>
      <c r="J18" s="265"/>
      <c r="K18" s="260"/>
      <c r="L18" s="260"/>
      <c r="M18" s="260"/>
      <c r="N18" s="260"/>
      <c r="O18" s="260"/>
      <c r="P18" s="260"/>
      <c r="Q18" s="260"/>
      <c r="R18" s="260"/>
      <c r="S18" s="261"/>
      <c r="T18" s="261"/>
      <c r="U18" s="261"/>
      <c r="V18" s="260"/>
      <c r="W18" s="260"/>
      <c r="X18" s="260"/>
      <c r="Y18" s="260"/>
      <c r="Z18" s="260"/>
      <c r="AA18" s="260"/>
      <c r="AB18" s="260"/>
    </row>
    <row r="19" spans="1:28">
      <c r="A19" s="260"/>
      <c r="B19" s="260"/>
      <c r="C19" s="260"/>
      <c r="D19" s="260"/>
      <c r="E19" s="261"/>
      <c r="F19" s="261"/>
      <c r="G19" s="260"/>
      <c r="H19" s="260"/>
      <c r="I19" s="260"/>
      <c r="J19" s="298"/>
      <c r="K19" s="260"/>
      <c r="L19" s="260"/>
      <c r="M19" s="260"/>
      <c r="N19" s="260"/>
      <c r="O19" s="260"/>
      <c r="P19" s="260"/>
      <c r="Q19" s="260"/>
      <c r="R19" s="260"/>
      <c r="S19" s="261"/>
      <c r="T19" s="261"/>
      <c r="U19" s="261"/>
      <c r="V19" s="260"/>
      <c r="W19" s="260"/>
      <c r="X19" s="260"/>
      <c r="Y19" s="260"/>
      <c r="Z19" s="260"/>
      <c r="AA19" s="260"/>
      <c r="AB19" s="260"/>
    </row>
    <row r="20" spans="1:28">
      <c r="A20" s="260"/>
      <c r="B20" s="260"/>
      <c r="C20" s="260"/>
      <c r="D20" s="260"/>
      <c r="E20" s="261"/>
      <c r="F20" s="261"/>
      <c r="G20" s="260"/>
      <c r="H20" s="260"/>
      <c r="I20" s="260"/>
      <c r="J20" s="299"/>
      <c r="K20" s="260"/>
      <c r="L20" s="260"/>
      <c r="M20" s="260"/>
      <c r="N20" s="260"/>
      <c r="O20" s="260"/>
      <c r="P20" s="260"/>
      <c r="Q20" s="260"/>
      <c r="R20" s="260"/>
      <c r="S20" s="261"/>
      <c r="T20" s="261"/>
      <c r="U20" s="261"/>
      <c r="V20" s="260"/>
      <c r="W20" s="260"/>
      <c r="X20" s="260"/>
      <c r="Y20" s="260"/>
      <c r="Z20" s="260"/>
      <c r="AA20" s="260"/>
      <c r="AB20" s="260"/>
    </row>
    <row r="21" spans="1:28">
      <c r="A21" s="260"/>
      <c r="B21" s="260"/>
      <c r="C21" s="260"/>
      <c r="D21" s="260"/>
      <c r="E21" s="261"/>
      <c r="F21" s="261"/>
      <c r="G21" s="260"/>
      <c r="H21" s="260"/>
      <c r="I21" s="260"/>
      <c r="J21" s="300"/>
      <c r="K21" s="260"/>
      <c r="L21" s="260"/>
      <c r="M21" s="260"/>
      <c r="N21" s="260"/>
      <c r="O21" s="260"/>
      <c r="P21" s="260"/>
      <c r="Q21" s="260"/>
      <c r="R21" s="260"/>
      <c r="S21" s="261"/>
      <c r="T21" s="261"/>
      <c r="U21" s="261"/>
      <c r="V21" s="260"/>
      <c r="W21" s="260"/>
      <c r="X21" s="260"/>
      <c r="Y21" s="260"/>
      <c r="Z21" s="260"/>
      <c r="AA21" s="260"/>
      <c r="AB21" s="260"/>
    </row>
    <row r="22" spans="1:28">
      <c r="A22" s="260"/>
      <c r="B22" s="260"/>
      <c r="C22" s="260"/>
      <c r="D22" s="260"/>
      <c r="E22" s="261"/>
      <c r="F22" s="261"/>
      <c r="G22" s="260"/>
      <c r="H22" s="260"/>
      <c r="I22" s="260"/>
      <c r="J22" s="300"/>
      <c r="K22" s="260"/>
      <c r="L22" s="260"/>
      <c r="M22" s="260"/>
      <c r="N22" s="260"/>
      <c r="O22" s="260"/>
      <c r="P22" s="260"/>
      <c r="Q22" s="260"/>
      <c r="R22" s="260"/>
      <c r="S22" s="261"/>
      <c r="T22" s="261"/>
      <c r="U22" s="261"/>
      <c r="V22" s="260"/>
      <c r="W22" s="260"/>
      <c r="X22" s="260"/>
      <c r="Y22" s="260"/>
      <c r="Z22" s="260"/>
      <c r="AA22" s="260"/>
      <c r="AB22" s="260"/>
    </row>
    <row r="23" spans="1:28">
      <c r="A23" s="272"/>
      <c r="B23" s="260"/>
      <c r="C23" s="260"/>
      <c r="D23" s="260"/>
      <c r="E23" s="261"/>
      <c r="F23" s="261"/>
      <c r="G23" s="260"/>
      <c r="H23" s="260"/>
      <c r="I23" s="260"/>
      <c r="J23" s="299"/>
      <c r="K23" s="260"/>
      <c r="L23" s="260"/>
      <c r="M23" s="260"/>
      <c r="N23" s="260"/>
      <c r="O23" s="260"/>
      <c r="P23" s="260"/>
      <c r="Q23" s="260"/>
      <c r="R23" s="260"/>
      <c r="S23" s="261"/>
      <c r="T23" s="261"/>
      <c r="U23" s="261"/>
      <c r="V23" s="260"/>
      <c r="W23" s="260"/>
      <c r="X23" s="260"/>
      <c r="Y23" s="260"/>
      <c r="Z23" s="260"/>
      <c r="AA23" s="260"/>
      <c r="AB23" s="260"/>
    </row>
    <row r="24" spans="1:28">
      <c r="A24" s="279"/>
      <c r="B24" s="260"/>
      <c r="C24" s="260"/>
      <c r="D24" s="260"/>
      <c r="E24" s="261"/>
      <c r="F24" s="260"/>
      <c r="G24" s="260"/>
      <c r="H24" s="260"/>
      <c r="I24" s="260"/>
      <c r="J24" s="300"/>
      <c r="K24" s="260"/>
      <c r="L24" s="260"/>
      <c r="M24" s="260"/>
      <c r="N24" s="260"/>
      <c r="O24" s="260"/>
      <c r="P24" s="260"/>
      <c r="Q24" s="260"/>
      <c r="R24" s="260"/>
      <c r="S24" s="261"/>
      <c r="T24" s="261"/>
      <c r="U24" s="261"/>
      <c r="V24" s="260"/>
      <c r="W24" s="260"/>
      <c r="X24" s="260"/>
      <c r="Y24" s="260"/>
      <c r="Z24" s="260"/>
      <c r="AA24" s="260"/>
      <c r="AB24" s="260"/>
    </row>
    <row r="25" spans="1:28">
      <c r="A25" s="260"/>
      <c r="B25" s="260"/>
      <c r="C25" s="260"/>
      <c r="D25" s="260"/>
      <c r="E25" s="261"/>
      <c r="F25" s="261"/>
      <c r="G25" s="260"/>
      <c r="H25" s="260"/>
      <c r="I25" s="260"/>
      <c r="J25" s="300"/>
      <c r="K25" s="260"/>
      <c r="L25" s="260"/>
      <c r="M25" s="260"/>
      <c r="N25" s="260"/>
      <c r="O25" s="260"/>
      <c r="P25" s="260"/>
      <c r="Q25" s="260"/>
      <c r="R25" s="260"/>
      <c r="S25" s="261"/>
      <c r="T25" s="261"/>
      <c r="U25" s="261"/>
      <c r="V25" s="260"/>
      <c r="W25" s="260"/>
      <c r="X25" s="260"/>
      <c r="Y25" s="260"/>
      <c r="Z25" s="260"/>
      <c r="AA25" s="260"/>
      <c r="AB25" s="260"/>
    </row>
    <row r="26" spans="1:28">
      <c r="A26" s="260"/>
      <c r="B26" s="260"/>
      <c r="C26" s="260"/>
      <c r="D26" s="260"/>
      <c r="E26" s="261"/>
      <c r="F26" s="260"/>
      <c r="G26" s="260"/>
      <c r="H26" s="260"/>
      <c r="I26" s="260"/>
      <c r="J26" s="301"/>
      <c r="K26" s="260"/>
      <c r="L26" s="260"/>
      <c r="M26" s="260"/>
      <c r="N26" s="260"/>
      <c r="O26" s="260"/>
      <c r="P26" s="260"/>
      <c r="Q26" s="260"/>
      <c r="R26" s="260"/>
      <c r="S26" s="261"/>
      <c r="T26" s="261"/>
      <c r="U26" s="261"/>
      <c r="V26" s="260"/>
      <c r="W26" s="260"/>
      <c r="X26" s="260"/>
      <c r="Y26" s="260"/>
      <c r="Z26" s="260"/>
      <c r="AA26" s="260"/>
      <c r="AB26" s="260"/>
    </row>
    <row r="27" spans="1:28">
      <c r="A27" s="260"/>
      <c r="B27" s="260"/>
      <c r="C27" s="260"/>
      <c r="D27" s="260"/>
      <c r="E27" s="261"/>
      <c r="F27" s="261"/>
      <c r="G27" s="260"/>
      <c r="H27" s="260"/>
      <c r="I27" s="260"/>
      <c r="J27" s="302"/>
      <c r="K27" s="260"/>
      <c r="L27" s="260"/>
      <c r="M27" s="260"/>
      <c r="N27" s="260"/>
      <c r="O27" s="260"/>
      <c r="P27" s="260"/>
      <c r="Q27" s="260"/>
      <c r="R27" s="260"/>
      <c r="S27" s="261"/>
      <c r="T27" s="261"/>
      <c r="U27" s="261"/>
      <c r="V27" s="260"/>
      <c r="W27" s="260"/>
      <c r="X27" s="260"/>
      <c r="Y27" s="260"/>
      <c r="Z27" s="260"/>
      <c r="AA27" s="260"/>
      <c r="AB27" s="260"/>
    </row>
    <row r="28" spans="1:28">
      <c r="A28" s="260"/>
      <c r="B28" s="260"/>
      <c r="C28" s="260"/>
      <c r="D28" s="260"/>
      <c r="E28" s="261"/>
      <c r="F28" s="261"/>
      <c r="G28" s="260"/>
      <c r="H28" s="260"/>
      <c r="I28" s="260"/>
      <c r="J28" s="303"/>
      <c r="K28" s="260"/>
      <c r="L28" s="260"/>
      <c r="M28" s="260"/>
      <c r="N28" s="260"/>
      <c r="O28" s="260"/>
      <c r="P28" s="260"/>
      <c r="Q28" s="260"/>
      <c r="R28" s="260"/>
      <c r="S28" s="261"/>
      <c r="T28" s="261"/>
      <c r="U28" s="261"/>
      <c r="V28" s="260"/>
      <c r="W28" s="260"/>
      <c r="X28" s="260"/>
      <c r="Y28" s="260"/>
      <c r="Z28" s="260"/>
      <c r="AA28" s="260"/>
      <c r="AB28" s="260"/>
    </row>
    <row r="29" spans="1:28">
      <c r="A29" s="260"/>
      <c r="B29" s="260"/>
      <c r="C29" s="260"/>
      <c r="D29" s="260"/>
      <c r="E29" s="261"/>
      <c r="F29" s="261"/>
      <c r="G29" s="260"/>
      <c r="H29" s="260"/>
      <c r="I29" s="260"/>
      <c r="J29" s="303"/>
      <c r="K29" s="260"/>
      <c r="L29" s="260"/>
      <c r="M29" s="260"/>
      <c r="N29" s="260"/>
      <c r="O29" s="260"/>
      <c r="P29" s="260"/>
      <c r="Q29" s="260"/>
      <c r="R29" s="260"/>
      <c r="S29" s="261"/>
      <c r="T29" s="261"/>
      <c r="U29" s="261"/>
      <c r="V29" s="260"/>
      <c r="W29" s="260"/>
      <c r="X29" s="260"/>
      <c r="Y29" s="260"/>
      <c r="Z29" s="260"/>
      <c r="AA29" s="260"/>
      <c r="AB29" s="260"/>
    </row>
    <row r="30" spans="1:28">
      <c r="A30" s="260"/>
      <c r="B30" s="260"/>
      <c r="C30" s="260"/>
      <c r="D30" s="260"/>
      <c r="E30" s="261"/>
      <c r="F30" s="261"/>
      <c r="G30" s="260"/>
      <c r="H30" s="260"/>
      <c r="I30" s="260"/>
      <c r="J30" s="302"/>
      <c r="K30" s="260"/>
      <c r="L30" s="260"/>
      <c r="M30" s="273"/>
      <c r="N30" s="260"/>
      <c r="O30" s="260"/>
      <c r="P30" s="260"/>
      <c r="Q30" s="260"/>
      <c r="R30" s="260"/>
      <c r="S30" s="261"/>
      <c r="T30" s="261"/>
      <c r="U30" s="261"/>
      <c r="V30" s="260"/>
      <c r="W30" s="260"/>
      <c r="X30" s="260"/>
      <c r="Y30" s="260"/>
      <c r="Z30" s="260"/>
      <c r="AA30" s="260"/>
      <c r="AB30" s="260"/>
    </row>
    <row r="31" spans="1:28">
      <c r="A31" s="260"/>
      <c r="B31" s="260"/>
      <c r="C31" s="260"/>
      <c r="D31" s="260"/>
      <c r="E31" s="261"/>
      <c r="F31" s="261"/>
      <c r="G31" s="260"/>
      <c r="H31" s="260"/>
      <c r="I31" s="260"/>
      <c r="J31" s="303"/>
      <c r="K31" s="260"/>
      <c r="L31" s="260"/>
      <c r="M31" s="260"/>
      <c r="N31" s="260"/>
      <c r="O31" s="260"/>
      <c r="P31" s="260"/>
      <c r="Q31" s="260"/>
      <c r="R31" s="260"/>
      <c r="S31" s="261"/>
      <c r="T31" s="261"/>
      <c r="U31" s="261"/>
      <c r="V31" s="273"/>
      <c r="W31" s="260"/>
      <c r="X31" s="260"/>
      <c r="Y31" s="260"/>
      <c r="Z31" s="260"/>
      <c r="AA31" s="260"/>
      <c r="AB31" s="260"/>
    </row>
    <row r="32" spans="1:28">
      <c r="A32" s="260"/>
      <c r="B32" s="260"/>
      <c r="C32" s="260"/>
      <c r="D32" s="260"/>
      <c r="E32" s="261"/>
      <c r="F32" s="261"/>
      <c r="G32" s="260"/>
      <c r="H32" s="260"/>
      <c r="I32" s="260"/>
      <c r="J32" s="303"/>
      <c r="K32" s="260"/>
      <c r="L32" s="260"/>
      <c r="M32" s="260"/>
      <c r="N32" s="260"/>
      <c r="O32" s="260"/>
      <c r="P32" s="260"/>
      <c r="Q32" s="260"/>
      <c r="R32" s="260"/>
      <c r="S32" s="261"/>
      <c r="T32" s="261"/>
      <c r="U32" s="261"/>
      <c r="V32" s="260"/>
      <c r="W32" s="260"/>
      <c r="X32" s="260"/>
      <c r="Y32" s="260"/>
      <c r="Z32" s="260"/>
      <c r="AA32" s="260"/>
      <c r="AB32" s="260"/>
    </row>
    <row r="33" spans="1:28">
      <c r="A33" s="260"/>
      <c r="B33" s="260"/>
      <c r="C33" s="260"/>
      <c r="D33" s="260"/>
      <c r="E33" s="261"/>
      <c r="F33" s="261"/>
      <c r="G33" s="260"/>
      <c r="H33" s="260"/>
      <c r="I33" s="260"/>
      <c r="J33" s="302"/>
      <c r="K33" s="260"/>
      <c r="L33" s="260"/>
      <c r="M33" s="260"/>
      <c r="N33" s="260"/>
      <c r="O33" s="260"/>
      <c r="P33" s="260"/>
      <c r="Q33" s="260"/>
      <c r="R33" s="260"/>
      <c r="S33" s="261"/>
      <c r="T33" s="261"/>
      <c r="U33" s="261"/>
      <c r="V33" s="260"/>
      <c r="W33" s="260"/>
      <c r="X33" s="260"/>
      <c r="Y33" s="260"/>
      <c r="Z33" s="260"/>
      <c r="AA33" s="260"/>
      <c r="AB33" s="260"/>
    </row>
    <row r="34" spans="1:28">
      <c r="A34" s="260"/>
      <c r="B34" s="260"/>
      <c r="C34" s="260"/>
      <c r="D34" s="260"/>
      <c r="E34" s="261"/>
      <c r="F34" s="261"/>
      <c r="G34" s="260"/>
      <c r="H34" s="260"/>
      <c r="I34" s="260"/>
      <c r="J34" s="302"/>
      <c r="K34" s="260"/>
      <c r="L34" s="260"/>
      <c r="M34" s="260"/>
      <c r="N34" s="260"/>
      <c r="O34" s="260"/>
      <c r="P34" s="260"/>
      <c r="Q34" s="260"/>
      <c r="R34" s="260"/>
      <c r="S34" s="261"/>
      <c r="T34" s="261"/>
      <c r="U34" s="261"/>
      <c r="V34" s="273"/>
      <c r="W34" s="260"/>
      <c r="X34" s="260"/>
      <c r="Y34" s="260"/>
      <c r="Z34" s="260"/>
      <c r="AA34" s="260"/>
      <c r="AB34" s="260"/>
    </row>
    <row r="35" spans="1:28">
      <c r="A35" s="260"/>
      <c r="B35" s="260"/>
      <c r="C35" s="260"/>
      <c r="D35" s="260"/>
      <c r="E35" s="261"/>
      <c r="F35" s="261"/>
      <c r="G35" s="260"/>
      <c r="H35" s="260"/>
      <c r="I35" s="260"/>
      <c r="J35" s="303"/>
      <c r="K35" s="260"/>
      <c r="L35" s="260"/>
      <c r="M35" s="260"/>
      <c r="N35" s="260"/>
      <c r="O35" s="260"/>
      <c r="P35" s="260"/>
      <c r="Q35" s="260"/>
      <c r="R35" s="260"/>
      <c r="S35" s="261"/>
      <c r="T35" s="261"/>
      <c r="U35" s="261"/>
      <c r="V35" s="260"/>
      <c r="W35" s="260"/>
      <c r="X35" s="260"/>
      <c r="Y35" s="260"/>
      <c r="Z35" s="260"/>
      <c r="AA35" s="260"/>
      <c r="AB35" s="260"/>
    </row>
    <row r="36" spans="1:28">
      <c r="A36" s="260"/>
      <c r="B36" s="260"/>
      <c r="C36" s="260"/>
      <c r="D36" s="260"/>
      <c r="E36" s="261"/>
      <c r="F36" s="261"/>
      <c r="G36" s="260"/>
      <c r="H36" s="260"/>
      <c r="I36" s="260"/>
      <c r="J36" s="303"/>
      <c r="K36" s="260"/>
      <c r="L36" s="260"/>
      <c r="M36" s="260"/>
      <c r="N36" s="260"/>
      <c r="O36" s="260"/>
      <c r="P36" s="260"/>
      <c r="Q36" s="260"/>
      <c r="R36" s="260"/>
      <c r="S36" s="261"/>
      <c r="T36" s="261"/>
      <c r="U36" s="261"/>
      <c r="V36" s="260"/>
      <c r="W36" s="260"/>
      <c r="X36" s="260"/>
      <c r="Y36" s="260"/>
      <c r="Z36" s="260"/>
      <c r="AA36" s="260"/>
      <c r="AB36" s="260"/>
    </row>
    <row r="37" spans="1:28">
      <c r="A37" s="260"/>
      <c r="B37" s="260"/>
      <c r="C37" s="260"/>
      <c r="D37" s="260"/>
      <c r="E37" s="261"/>
      <c r="F37" s="261"/>
      <c r="G37" s="260"/>
      <c r="H37" s="260"/>
      <c r="I37" s="260"/>
      <c r="J37" s="302"/>
      <c r="K37" s="260"/>
      <c r="L37" s="260"/>
      <c r="M37" s="260"/>
      <c r="N37" s="260"/>
      <c r="O37" s="260"/>
      <c r="P37" s="260"/>
      <c r="Q37" s="260"/>
      <c r="R37" s="260"/>
      <c r="S37" s="261"/>
      <c r="T37" s="261"/>
      <c r="U37" s="261"/>
      <c r="V37" s="260"/>
      <c r="W37" s="260"/>
      <c r="X37" s="260"/>
      <c r="Y37" s="260"/>
      <c r="Z37" s="260"/>
      <c r="AA37" s="260"/>
      <c r="AB37" s="260"/>
    </row>
    <row r="38" spans="1:28">
      <c r="A38" s="260"/>
      <c r="B38" s="260"/>
      <c r="C38" s="260"/>
      <c r="D38" s="260"/>
      <c r="E38" s="261"/>
      <c r="F38" s="261"/>
      <c r="G38" s="260"/>
      <c r="H38" s="260"/>
      <c r="I38" s="260"/>
      <c r="J38" s="302"/>
      <c r="K38" s="260"/>
      <c r="L38" s="260"/>
      <c r="M38" s="260"/>
      <c r="N38" s="260"/>
      <c r="O38" s="260"/>
      <c r="P38" s="260"/>
      <c r="Q38" s="260"/>
      <c r="R38" s="260"/>
      <c r="S38" s="261"/>
      <c r="T38" s="261"/>
      <c r="U38" s="261"/>
      <c r="V38" s="260"/>
      <c r="W38" s="260"/>
      <c r="X38" s="260"/>
      <c r="Y38" s="260"/>
      <c r="Z38" s="260"/>
      <c r="AA38" s="260"/>
      <c r="AB38" s="260"/>
    </row>
    <row r="39" spans="1:28">
      <c r="A39" s="260"/>
      <c r="B39" s="260"/>
      <c r="C39" s="260"/>
      <c r="D39" s="260"/>
      <c r="E39" s="261"/>
      <c r="F39" s="261"/>
      <c r="G39" s="260"/>
      <c r="H39" s="260"/>
      <c r="I39" s="260"/>
      <c r="J39" s="303"/>
      <c r="K39" s="260"/>
      <c r="L39" s="260"/>
      <c r="M39" s="260"/>
      <c r="N39" s="260"/>
      <c r="O39" s="260"/>
      <c r="P39" s="260"/>
      <c r="Q39" s="260"/>
      <c r="R39" s="260"/>
      <c r="S39" s="261"/>
      <c r="T39" s="261"/>
      <c r="U39" s="261"/>
      <c r="V39" s="260"/>
      <c r="W39" s="260"/>
      <c r="X39" s="260"/>
      <c r="Y39" s="260"/>
      <c r="Z39" s="260"/>
      <c r="AA39" s="260"/>
      <c r="AB39" s="260"/>
    </row>
    <row r="40" spans="1:28">
      <c r="A40" s="260"/>
      <c r="B40" s="260"/>
      <c r="C40" s="260"/>
      <c r="D40" s="260"/>
      <c r="E40" s="261"/>
      <c r="F40" s="261"/>
      <c r="G40" s="260"/>
      <c r="H40" s="260"/>
      <c r="I40" s="260"/>
      <c r="J40" s="303"/>
      <c r="K40" s="260"/>
      <c r="L40" s="260"/>
      <c r="M40" s="260"/>
      <c r="N40" s="260"/>
      <c r="O40" s="260"/>
      <c r="P40" s="260"/>
      <c r="Q40" s="260"/>
      <c r="R40" s="260"/>
      <c r="S40" s="261"/>
      <c r="T40" s="261"/>
      <c r="U40" s="261"/>
      <c r="V40" s="260"/>
      <c r="W40" s="260"/>
      <c r="X40" s="260"/>
      <c r="Y40" s="260"/>
      <c r="Z40" s="260"/>
      <c r="AA40" s="260"/>
      <c r="AB40" s="260"/>
    </row>
    <row r="41" spans="1:28">
      <c r="A41" s="260"/>
      <c r="B41" s="260"/>
      <c r="C41" s="260"/>
      <c r="D41" s="260"/>
      <c r="E41" s="261"/>
      <c r="F41" s="261"/>
      <c r="G41" s="260"/>
      <c r="H41" s="260"/>
      <c r="I41" s="260"/>
      <c r="J41" s="302"/>
      <c r="K41" s="260"/>
      <c r="L41" s="260"/>
      <c r="M41" s="260"/>
      <c r="N41" s="260"/>
      <c r="O41" s="260"/>
      <c r="P41" s="260"/>
      <c r="Q41" s="260"/>
      <c r="R41" s="260"/>
      <c r="S41" s="261"/>
      <c r="T41" s="261"/>
      <c r="U41" s="261"/>
      <c r="V41" s="260"/>
      <c r="W41" s="260"/>
      <c r="X41" s="260"/>
      <c r="Y41" s="260"/>
      <c r="Z41" s="260"/>
      <c r="AA41" s="260"/>
      <c r="AB41" s="260"/>
    </row>
    <row r="42" spans="1:28">
      <c r="A42" s="260"/>
      <c r="B42" s="260"/>
      <c r="C42" s="260"/>
      <c r="D42" s="260"/>
      <c r="E42" s="261"/>
      <c r="F42" s="261"/>
      <c r="G42" s="260"/>
      <c r="H42" s="260"/>
      <c r="I42" s="260"/>
      <c r="J42" s="301"/>
      <c r="K42" s="260"/>
      <c r="L42" s="260"/>
      <c r="M42" s="260"/>
      <c r="N42" s="260"/>
      <c r="O42" s="260"/>
      <c r="P42" s="260"/>
      <c r="Q42" s="260"/>
      <c r="R42" s="260"/>
      <c r="S42" s="261"/>
      <c r="T42" s="261"/>
      <c r="U42" s="261"/>
      <c r="V42" s="260"/>
      <c r="W42" s="260"/>
      <c r="X42" s="260"/>
      <c r="Y42" s="260"/>
      <c r="Z42" s="260"/>
      <c r="AA42" s="260"/>
      <c r="AB42" s="260"/>
    </row>
    <row r="43" spans="1:28">
      <c r="A43" s="260"/>
      <c r="B43" s="260"/>
      <c r="C43" s="260"/>
      <c r="D43" s="260"/>
      <c r="E43" s="261"/>
      <c r="F43" s="261"/>
      <c r="G43" s="260"/>
      <c r="H43" s="260"/>
      <c r="I43" s="260"/>
      <c r="J43" s="302"/>
      <c r="K43" s="260"/>
      <c r="L43" s="260"/>
      <c r="M43" s="260"/>
      <c r="N43" s="260"/>
      <c r="O43" s="260"/>
      <c r="P43" s="260"/>
      <c r="Q43" s="260"/>
      <c r="R43" s="260"/>
      <c r="S43" s="261"/>
      <c r="T43" s="261"/>
      <c r="U43" s="261"/>
      <c r="V43" s="260"/>
      <c r="W43" s="260"/>
      <c r="X43" s="260"/>
      <c r="Y43" s="260"/>
      <c r="Z43" s="260"/>
      <c r="AA43" s="260"/>
      <c r="AB43" s="260"/>
    </row>
    <row r="44" spans="1:28">
      <c r="A44" s="260"/>
      <c r="B44" s="260"/>
      <c r="C44" s="260"/>
      <c r="D44" s="260"/>
      <c r="E44" s="261"/>
      <c r="F44" s="261"/>
      <c r="G44" s="260"/>
      <c r="H44" s="260"/>
      <c r="I44" s="260"/>
      <c r="J44" s="302"/>
      <c r="K44" s="260"/>
      <c r="L44" s="260"/>
      <c r="M44" s="260"/>
      <c r="N44" s="260"/>
      <c r="O44" s="260"/>
      <c r="P44" s="260"/>
      <c r="Q44" s="260"/>
      <c r="R44" s="260"/>
      <c r="S44" s="261"/>
      <c r="T44" s="261"/>
      <c r="U44" s="261"/>
      <c r="V44" s="273"/>
      <c r="W44" s="260"/>
      <c r="X44" s="260"/>
      <c r="Y44" s="260"/>
      <c r="Z44" s="260"/>
      <c r="AA44" s="260"/>
      <c r="AB44" s="260"/>
    </row>
    <row r="45" spans="1:28">
      <c r="A45" s="260"/>
      <c r="B45" s="260"/>
      <c r="C45" s="260"/>
      <c r="D45" s="260"/>
      <c r="E45" s="261"/>
      <c r="F45" s="260"/>
      <c r="G45" s="260"/>
      <c r="H45" s="260"/>
      <c r="I45" s="260"/>
      <c r="J45" s="303"/>
      <c r="K45" s="260"/>
      <c r="L45" s="260"/>
      <c r="M45" s="260"/>
      <c r="N45" s="260"/>
      <c r="O45" s="260"/>
      <c r="P45" s="260"/>
      <c r="Q45" s="260"/>
      <c r="R45" s="260"/>
      <c r="S45" s="261"/>
      <c r="T45" s="261"/>
      <c r="U45" s="261"/>
      <c r="V45" s="260"/>
      <c r="W45" s="260"/>
      <c r="X45" s="260"/>
      <c r="Y45" s="260"/>
      <c r="Z45" s="260"/>
      <c r="AA45" s="260"/>
      <c r="AB45" s="260"/>
    </row>
    <row r="46" spans="1:28">
      <c r="A46" s="260"/>
      <c r="B46" s="260"/>
      <c r="C46" s="260"/>
      <c r="D46" s="260"/>
      <c r="E46" s="261"/>
      <c r="F46" s="260"/>
      <c r="G46" s="260"/>
      <c r="H46" s="260"/>
      <c r="I46" s="260"/>
      <c r="J46" s="303"/>
      <c r="K46" s="260"/>
      <c r="L46" s="260"/>
      <c r="M46" s="260"/>
      <c r="N46" s="260"/>
      <c r="O46" s="260"/>
      <c r="P46" s="260"/>
      <c r="Q46" s="260"/>
      <c r="R46" s="260"/>
      <c r="S46" s="261"/>
      <c r="T46" s="261"/>
      <c r="U46" s="261"/>
      <c r="V46" s="260"/>
      <c r="W46" s="260"/>
      <c r="X46" s="260"/>
      <c r="Y46" s="260"/>
      <c r="Z46" s="260"/>
      <c r="AA46" s="260"/>
      <c r="AB46" s="260"/>
    </row>
    <row r="47" spans="1:28">
      <c r="A47" s="260"/>
      <c r="B47" s="260"/>
      <c r="C47" s="260"/>
      <c r="D47" s="260"/>
      <c r="E47" s="261"/>
      <c r="F47" s="261"/>
      <c r="G47" s="260"/>
      <c r="H47" s="260"/>
      <c r="I47" s="260"/>
      <c r="J47" s="301"/>
      <c r="K47" s="260"/>
      <c r="L47" s="260"/>
      <c r="M47" s="260"/>
      <c r="N47" s="260"/>
      <c r="O47" s="260"/>
      <c r="P47" s="260"/>
      <c r="Q47" s="260"/>
      <c r="R47" s="260"/>
      <c r="S47" s="261"/>
      <c r="T47" s="261"/>
      <c r="U47" s="261"/>
      <c r="V47" s="260"/>
      <c r="W47" s="260"/>
      <c r="X47" s="260"/>
      <c r="Y47" s="260"/>
      <c r="Z47" s="260"/>
      <c r="AA47" s="260"/>
      <c r="AB47" s="260"/>
    </row>
    <row r="48" spans="1:28">
      <c r="A48" s="260"/>
      <c r="B48" s="260"/>
      <c r="C48" s="260"/>
      <c r="D48" s="260"/>
      <c r="E48" s="261"/>
      <c r="F48" s="261"/>
      <c r="G48" s="260"/>
      <c r="H48" s="260"/>
      <c r="I48" s="260"/>
      <c r="J48" s="302"/>
      <c r="K48" s="260"/>
      <c r="L48" s="260"/>
      <c r="M48" s="260"/>
      <c r="N48" s="260"/>
      <c r="O48" s="260"/>
      <c r="P48" s="260"/>
      <c r="Q48" s="260"/>
      <c r="R48" s="260"/>
      <c r="S48" s="261"/>
      <c r="T48" s="261"/>
      <c r="U48" s="261"/>
      <c r="V48" s="260"/>
      <c r="W48" s="260"/>
      <c r="X48" s="260"/>
      <c r="Y48" s="260"/>
      <c r="Z48" s="260"/>
      <c r="AA48" s="260"/>
      <c r="AB48" s="260"/>
    </row>
    <row r="49" spans="1:28">
      <c r="A49" s="260"/>
      <c r="B49" s="260"/>
      <c r="C49" s="260"/>
      <c r="D49" s="260"/>
      <c r="E49" s="261"/>
      <c r="F49" s="261"/>
      <c r="G49" s="260"/>
      <c r="H49" s="260"/>
      <c r="I49" s="260"/>
      <c r="J49" s="303"/>
      <c r="K49" s="260"/>
      <c r="L49" s="260"/>
      <c r="M49" s="260"/>
      <c r="N49" s="260"/>
      <c r="O49" s="260"/>
      <c r="P49" s="260"/>
      <c r="Q49" s="260"/>
      <c r="R49" s="260"/>
      <c r="S49" s="261"/>
      <c r="T49" s="261"/>
      <c r="U49" s="261"/>
      <c r="V49" s="260"/>
      <c r="W49" s="260"/>
      <c r="X49" s="260"/>
      <c r="Y49" s="260"/>
      <c r="Z49" s="260"/>
      <c r="AA49" s="260"/>
      <c r="AB49" s="260"/>
    </row>
    <row r="50" spans="1:28">
      <c r="A50" s="260"/>
      <c r="B50" s="260"/>
      <c r="C50" s="260"/>
      <c r="D50" s="260"/>
      <c r="E50" s="261"/>
      <c r="F50" s="261"/>
      <c r="G50" s="260"/>
      <c r="H50" s="260"/>
      <c r="I50" s="260"/>
      <c r="J50" s="303"/>
      <c r="K50" s="260"/>
      <c r="L50" s="260"/>
      <c r="M50" s="260"/>
      <c r="N50" s="260"/>
      <c r="O50" s="260"/>
      <c r="P50" s="260"/>
      <c r="Q50" s="260"/>
      <c r="R50" s="260"/>
      <c r="S50" s="261"/>
      <c r="T50" s="261"/>
      <c r="U50" s="261"/>
      <c r="V50" s="260"/>
      <c r="W50" s="260"/>
      <c r="X50" s="260"/>
      <c r="Y50" s="260"/>
      <c r="Z50" s="260"/>
      <c r="AA50" s="260"/>
      <c r="AB50" s="260"/>
    </row>
    <row r="51" spans="1:28">
      <c r="A51" s="260"/>
      <c r="B51" s="260"/>
      <c r="C51" s="260"/>
      <c r="D51" s="260"/>
      <c r="E51" s="261"/>
      <c r="F51" s="261"/>
      <c r="G51" s="260"/>
      <c r="H51" s="260"/>
      <c r="I51" s="260"/>
      <c r="J51" s="303"/>
      <c r="K51" s="260"/>
      <c r="L51" s="260"/>
      <c r="M51" s="260"/>
      <c r="N51" s="260"/>
      <c r="O51" s="260"/>
      <c r="P51" s="260"/>
      <c r="Q51" s="260"/>
      <c r="R51" s="260"/>
      <c r="S51" s="261"/>
      <c r="T51" s="261"/>
      <c r="U51" s="261"/>
      <c r="V51" s="260"/>
      <c r="W51" s="260"/>
      <c r="X51" s="260"/>
      <c r="Y51" s="260"/>
      <c r="Z51" s="260"/>
      <c r="AA51" s="260"/>
      <c r="AB51" s="260"/>
    </row>
    <row r="52" spans="1:28">
      <c r="A52" s="260"/>
      <c r="B52" s="260"/>
      <c r="C52" s="260"/>
      <c r="D52" s="260"/>
      <c r="E52" s="261"/>
      <c r="F52" s="261"/>
      <c r="G52" s="260"/>
      <c r="H52" s="260"/>
      <c r="I52" s="260"/>
      <c r="J52" s="303"/>
      <c r="K52" s="260"/>
      <c r="L52" s="260"/>
      <c r="M52" s="260"/>
      <c r="N52" s="260"/>
      <c r="O52" s="260"/>
      <c r="P52" s="260"/>
      <c r="Q52" s="260"/>
      <c r="R52" s="260"/>
      <c r="S52" s="261"/>
      <c r="T52" s="261"/>
      <c r="U52" s="261"/>
      <c r="V52" s="260"/>
      <c r="W52" s="260"/>
      <c r="X52" s="260"/>
      <c r="Y52" s="260"/>
      <c r="Z52" s="260"/>
      <c r="AA52" s="260"/>
      <c r="AB52" s="260"/>
    </row>
    <row r="53" spans="1:28">
      <c r="A53" s="260"/>
      <c r="B53" s="260"/>
      <c r="C53" s="260"/>
      <c r="D53" s="260"/>
      <c r="E53" s="261"/>
      <c r="F53" s="260"/>
      <c r="G53" s="260"/>
      <c r="H53" s="260"/>
      <c r="I53" s="260"/>
      <c r="J53" s="304"/>
      <c r="K53" s="260"/>
      <c r="L53" s="260"/>
      <c r="M53" s="260"/>
      <c r="N53" s="260"/>
      <c r="O53" s="260"/>
      <c r="P53" s="260"/>
      <c r="Q53" s="260"/>
      <c r="R53" s="260"/>
      <c r="S53" s="261"/>
      <c r="T53" s="261"/>
      <c r="U53" s="261"/>
      <c r="V53" s="260"/>
      <c r="W53" s="260"/>
      <c r="X53" s="260"/>
      <c r="Y53" s="260"/>
      <c r="Z53" s="260"/>
      <c r="AA53" s="260"/>
      <c r="AB53" s="260"/>
    </row>
    <row r="54" spans="1:28">
      <c r="A54" s="260"/>
      <c r="B54" s="260"/>
      <c r="C54" s="260"/>
      <c r="D54" s="260"/>
      <c r="E54" s="261"/>
      <c r="F54" s="261"/>
      <c r="G54" s="260"/>
      <c r="H54" s="260"/>
      <c r="I54" s="260"/>
      <c r="J54" s="304"/>
      <c r="K54" s="260"/>
      <c r="L54" s="260"/>
      <c r="M54" s="260"/>
      <c r="N54" s="260"/>
      <c r="O54" s="260"/>
      <c r="P54" s="260"/>
      <c r="Q54" s="260"/>
      <c r="R54" s="260"/>
      <c r="S54" s="261"/>
      <c r="T54" s="261"/>
      <c r="U54" s="261"/>
      <c r="V54" s="260"/>
      <c r="W54" s="260"/>
      <c r="X54" s="260"/>
      <c r="Y54" s="260"/>
      <c r="Z54" s="260"/>
      <c r="AA54" s="260"/>
      <c r="AB54" s="260"/>
    </row>
    <row r="55" spans="1:28">
      <c r="A55" s="260"/>
      <c r="B55" s="260"/>
      <c r="C55" s="260"/>
      <c r="D55" s="260"/>
      <c r="E55" s="261"/>
      <c r="F55" s="261"/>
      <c r="G55" s="260"/>
      <c r="H55" s="260"/>
      <c r="I55" s="260"/>
      <c r="J55" s="304"/>
      <c r="K55" s="260"/>
      <c r="L55" s="260"/>
      <c r="M55" s="260"/>
      <c r="N55" s="260"/>
      <c r="O55" s="260"/>
      <c r="P55" s="260"/>
      <c r="Q55" s="260"/>
      <c r="R55" s="260"/>
      <c r="S55" s="261"/>
      <c r="T55" s="261"/>
      <c r="U55" s="261"/>
      <c r="V55" s="260"/>
      <c r="W55" s="260"/>
      <c r="X55" s="260"/>
      <c r="Y55" s="260"/>
      <c r="Z55" s="260"/>
      <c r="AA55" s="260"/>
      <c r="AB55" s="260"/>
    </row>
    <row r="56" spans="1:28">
      <c r="A56" s="260"/>
      <c r="B56" s="260"/>
      <c r="C56" s="260"/>
      <c r="D56" s="260"/>
      <c r="E56" s="261"/>
      <c r="F56" s="261"/>
      <c r="G56" s="260"/>
      <c r="H56" s="260"/>
      <c r="I56" s="260"/>
      <c r="J56" s="303"/>
      <c r="K56" s="260"/>
      <c r="L56" s="260"/>
      <c r="M56" s="260"/>
      <c r="N56" s="260"/>
      <c r="O56" s="260"/>
      <c r="P56" s="260"/>
      <c r="Q56" s="260"/>
      <c r="R56" s="260"/>
      <c r="S56" s="261"/>
      <c r="T56" s="261"/>
      <c r="U56" s="261"/>
      <c r="V56" s="260"/>
      <c r="W56" s="260"/>
      <c r="X56" s="260"/>
      <c r="Y56" s="260"/>
      <c r="Z56" s="260"/>
      <c r="AA56" s="260"/>
      <c r="AB56" s="260"/>
    </row>
    <row r="57" spans="1:28">
      <c r="A57" s="260"/>
      <c r="B57" s="260"/>
      <c r="C57" s="260"/>
      <c r="D57" s="260"/>
      <c r="E57" s="261"/>
      <c r="F57" s="261"/>
      <c r="G57" s="260"/>
      <c r="H57" s="260"/>
      <c r="I57" s="260"/>
      <c r="J57" s="303"/>
      <c r="K57" s="260"/>
      <c r="L57" s="260"/>
      <c r="M57" s="260"/>
      <c r="N57" s="260"/>
      <c r="O57" s="260"/>
      <c r="P57" s="260"/>
      <c r="Q57" s="260"/>
      <c r="R57" s="260"/>
      <c r="S57" s="261"/>
      <c r="T57" s="261"/>
      <c r="U57" s="261"/>
      <c r="V57" s="260"/>
      <c r="W57" s="260"/>
      <c r="X57" s="260"/>
      <c r="Y57" s="260"/>
      <c r="Z57" s="260"/>
      <c r="AA57" s="260"/>
      <c r="AB57" s="260"/>
    </row>
    <row r="58" spans="1:28">
      <c r="A58" s="260"/>
      <c r="B58" s="260"/>
      <c r="C58" s="260"/>
      <c r="D58" s="260"/>
      <c r="E58" s="261"/>
      <c r="F58" s="261"/>
      <c r="G58" s="260"/>
      <c r="H58" s="260"/>
      <c r="I58" s="260"/>
      <c r="J58" s="303"/>
      <c r="K58" s="260"/>
      <c r="L58" s="260"/>
      <c r="M58" s="260"/>
      <c r="N58" s="260"/>
      <c r="O58" s="260"/>
      <c r="P58" s="260"/>
      <c r="Q58" s="260"/>
      <c r="R58" s="260"/>
      <c r="S58" s="261"/>
      <c r="T58" s="261"/>
      <c r="U58" s="261"/>
      <c r="V58" s="260"/>
      <c r="W58" s="260"/>
      <c r="X58" s="260"/>
      <c r="Y58" s="260"/>
      <c r="Z58" s="260"/>
      <c r="AA58" s="260"/>
      <c r="AB58" s="260"/>
    </row>
    <row r="59" spans="1:28">
      <c r="A59" s="260"/>
      <c r="B59" s="260"/>
      <c r="C59" s="260"/>
      <c r="D59" s="260"/>
      <c r="E59" s="261"/>
      <c r="F59" s="261"/>
      <c r="G59" s="260"/>
      <c r="H59" s="260"/>
      <c r="I59" s="260"/>
      <c r="J59" s="302"/>
      <c r="K59" s="260"/>
      <c r="L59" s="260"/>
      <c r="M59" s="260"/>
      <c r="N59" s="260"/>
      <c r="O59" s="260"/>
      <c r="P59" s="260"/>
      <c r="Q59" s="260"/>
      <c r="R59" s="260"/>
      <c r="S59" s="261"/>
      <c r="T59" s="261"/>
      <c r="U59" s="261"/>
      <c r="V59" s="260"/>
      <c r="W59" s="260"/>
      <c r="X59" s="260"/>
      <c r="Y59" s="260"/>
      <c r="Z59" s="260"/>
      <c r="AA59" s="260"/>
      <c r="AB59" s="260"/>
    </row>
    <row r="60" spans="1:28">
      <c r="A60" s="260"/>
      <c r="B60" s="260"/>
      <c r="C60" s="260"/>
      <c r="D60" s="260"/>
      <c r="E60" s="261"/>
      <c r="F60" s="261"/>
      <c r="G60" s="260"/>
      <c r="H60" s="260"/>
      <c r="I60" s="260"/>
      <c r="J60" s="303"/>
      <c r="K60" s="260"/>
      <c r="L60" s="260"/>
      <c r="M60" s="260"/>
      <c r="N60" s="260"/>
      <c r="O60" s="260"/>
      <c r="P60" s="260"/>
      <c r="Q60" s="260"/>
      <c r="R60" s="260"/>
      <c r="S60" s="261"/>
      <c r="T60" s="261"/>
      <c r="U60" s="261"/>
      <c r="V60" s="260"/>
      <c r="W60" s="260"/>
      <c r="X60" s="260"/>
      <c r="Y60" s="260"/>
      <c r="Z60" s="260"/>
      <c r="AA60" s="260"/>
      <c r="AB60" s="260"/>
    </row>
    <row r="61" spans="1:28">
      <c r="A61" s="260"/>
      <c r="B61" s="260"/>
      <c r="C61" s="260"/>
      <c r="D61" s="260"/>
      <c r="E61" s="261"/>
      <c r="F61" s="261"/>
      <c r="G61" s="260"/>
      <c r="H61" s="260"/>
      <c r="I61" s="260"/>
      <c r="J61" s="304"/>
      <c r="K61" s="260"/>
      <c r="L61" s="260"/>
      <c r="M61" s="260"/>
      <c r="N61" s="260"/>
      <c r="O61" s="260"/>
      <c r="P61" s="260"/>
      <c r="Q61" s="260"/>
      <c r="R61" s="260"/>
      <c r="S61" s="261"/>
      <c r="T61" s="261"/>
      <c r="U61" s="261"/>
      <c r="V61" s="260"/>
      <c r="W61" s="260"/>
      <c r="X61" s="260"/>
      <c r="Y61" s="260"/>
      <c r="Z61" s="260"/>
      <c r="AA61" s="260"/>
      <c r="AB61" s="260"/>
    </row>
    <row r="62" spans="1:28">
      <c r="A62" s="260"/>
      <c r="B62" s="260"/>
      <c r="C62" s="260"/>
      <c r="D62" s="260"/>
      <c r="E62" s="261"/>
      <c r="F62" s="261"/>
      <c r="G62" s="260"/>
      <c r="H62" s="260"/>
      <c r="I62" s="260"/>
      <c r="J62" s="304"/>
      <c r="K62" s="260"/>
      <c r="L62" s="260"/>
      <c r="M62" s="260"/>
      <c r="N62" s="260"/>
      <c r="O62" s="260"/>
      <c r="P62" s="260"/>
      <c r="Q62" s="260"/>
      <c r="R62" s="260"/>
      <c r="S62" s="261"/>
      <c r="T62" s="261"/>
      <c r="U62" s="261"/>
      <c r="V62" s="260"/>
      <c r="W62" s="260"/>
      <c r="X62" s="260"/>
      <c r="Y62" s="260"/>
      <c r="Z62" s="260"/>
      <c r="AA62" s="260"/>
      <c r="AB62" s="260"/>
    </row>
    <row r="63" spans="1:28">
      <c r="A63" s="260"/>
      <c r="B63" s="260"/>
      <c r="C63" s="260"/>
      <c r="D63" s="260"/>
      <c r="E63" s="261"/>
      <c r="F63" s="261"/>
      <c r="G63" s="260"/>
      <c r="H63" s="260"/>
      <c r="I63" s="260"/>
      <c r="J63" s="304"/>
      <c r="K63" s="260"/>
      <c r="L63" s="260"/>
      <c r="M63" s="260"/>
      <c r="N63" s="260"/>
      <c r="O63" s="260"/>
      <c r="P63" s="260"/>
      <c r="Q63" s="260"/>
      <c r="R63" s="260"/>
      <c r="S63" s="261"/>
      <c r="T63" s="261"/>
      <c r="U63" s="261"/>
      <c r="V63" s="260"/>
      <c r="W63" s="260"/>
      <c r="X63" s="260"/>
      <c r="Y63" s="260"/>
      <c r="Z63" s="260"/>
      <c r="AA63" s="260"/>
      <c r="AB63" s="260"/>
    </row>
    <row r="64" spans="1:28">
      <c r="A64" s="260"/>
      <c r="B64" s="260"/>
      <c r="C64" s="260"/>
      <c r="D64" s="260"/>
      <c r="E64" s="261"/>
      <c r="F64" s="261"/>
      <c r="G64" s="260"/>
      <c r="H64" s="260"/>
      <c r="I64" s="260"/>
      <c r="J64" s="305"/>
      <c r="K64" s="260"/>
      <c r="L64" s="260"/>
      <c r="M64" s="260"/>
      <c r="N64" s="260"/>
      <c r="O64" s="260"/>
      <c r="P64" s="260"/>
      <c r="Q64" s="260"/>
      <c r="R64" s="260"/>
      <c r="S64" s="261"/>
      <c r="T64" s="261"/>
      <c r="U64" s="261"/>
      <c r="V64" s="260"/>
      <c r="W64" s="260"/>
      <c r="X64" s="260"/>
      <c r="Y64" s="260"/>
      <c r="Z64" s="260"/>
      <c r="AA64" s="260"/>
      <c r="AB64" s="260"/>
    </row>
    <row r="65" spans="1:28">
      <c r="A65" s="260"/>
      <c r="B65" s="260"/>
      <c r="C65" s="260"/>
      <c r="D65" s="260"/>
      <c r="E65" s="261"/>
      <c r="F65" s="261"/>
      <c r="G65" s="260"/>
      <c r="H65" s="260"/>
      <c r="I65" s="260"/>
      <c r="J65" s="305"/>
      <c r="K65" s="260"/>
      <c r="L65" s="260"/>
      <c r="M65" s="260"/>
      <c r="N65" s="260"/>
      <c r="O65" s="260"/>
      <c r="P65" s="260"/>
      <c r="Q65" s="260"/>
      <c r="R65" s="260"/>
      <c r="S65" s="261"/>
      <c r="T65" s="261"/>
      <c r="U65" s="261"/>
      <c r="V65" s="260"/>
      <c r="W65" s="260"/>
      <c r="X65" s="260"/>
      <c r="Y65" s="260"/>
      <c r="Z65" s="260"/>
      <c r="AA65" s="260"/>
      <c r="AB65" s="260"/>
    </row>
    <row r="66" spans="1:28">
      <c r="A66" s="260"/>
      <c r="B66" s="260"/>
      <c r="C66" s="260"/>
      <c r="D66" s="260"/>
      <c r="E66" s="261"/>
      <c r="F66" s="261"/>
      <c r="G66" s="260"/>
      <c r="H66" s="260"/>
      <c r="I66" s="260"/>
      <c r="J66" s="304"/>
      <c r="K66" s="260"/>
      <c r="L66" s="260"/>
      <c r="M66" s="260"/>
      <c r="N66" s="260"/>
      <c r="O66" s="260"/>
      <c r="P66" s="260"/>
      <c r="Q66" s="260"/>
      <c r="R66" s="260"/>
      <c r="S66" s="261"/>
      <c r="T66" s="261"/>
      <c r="U66" s="261"/>
      <c r="V66" s="260"/>
      <c r="W66" s="260"/>
      <c r="X66" s="260"/>
      <c r="Y66" s="260"/>
      <c r="Z66" s="260"/>
      <c r="AA66" s="260"/>
      <c r="AB66" s="260"/>
    </row>
    <row r="67" spans="1:28">
      <c r="A67" s="260"/>
      <c r="B67" s="260"/>
      <c r="C67" s="260"/>
      <c r="D67" s="260"/>
      <c r="E67" s="261"/>
      <c r="F67" s="261"/>
      <c r="G67" s="260"/>
      <c r="H67" s="260"/>
      <c r="I67" s="260"/>
      <c r="J67" s="305"/>
      <c r="K67" s="260"/>
      <c r="L67" s="260"/>
      <c r="M67" s="260"/>
      <c r="N67" s="260"/>
      <c r="O67" s="260"/>
      <c r="P67" s="260"/>
      <c r="Q67" s="260"/>
      <c r="R67" s="260"/>
      <c r="S67" s="261"/>
      <c r="T67" s="261"/>
      <c r="U67" s="261"/>
      <c r="V67" s="260"/>
      <c r="W67" s="260"/>
      <c r="X67" s="260"/>
      <c r="Y67" s="260"/>
      <c r="Z67" s="260"/>
      <c r="AA67" s="260"/>
      <c r="AB67" s="260"/>
    </row>
    <row r="68" spans="1:28">
      <c r="A68" s="260"/>
      <c r="B68" s="260"/>
      <c r="C68" s="260"/>
      <c r="D68" s="260"/>
      <c r="E68" s="261"/>
      <c r="F68" s="261"/>
      <c r="G68" s="260"/>
      <c r="H68" s="260"/>
      <c r="I68" s="260"/>
      <c r="J68" s="305"/>
      <c r="K68" s="260"/>
      <c r="L68" s="260"/>
      <c r="M68" s="260"/>
      <c r="N68" s="260"/>
      <c r="O68" s="260"/>
      <c r="P68" s="260"/>
      <c r="Q68" s="260"/>
      <c r="R68" s="260"/>
      <c r="S68" s="261"/>
      <c r="T68" s="261"/>
      <c r="U68" s="261"/>
      <c r="V68" s="260"/>
      <c r="W68" s="260"/>
      <c r="X68" s="260"/>
      <c r="Y68" s="260"/>
      <c r="Z68" s="260"/>
      <c r="AA68" s="260"/>
      <c r="AB68" s="260"/>
    </row>
    <row r="69" spans="1:28">
      <c r="A69" s="260"/>
      <c r="B69" s="260"/>
      <c r="C69" s="260"/>
      <c r="D69" s="260"/>
      <c r="E69" s="261"/>
      <c r="F69" s="261"/>
      <c r="G69" s="260"/>
      <c r="H69" s="260"/>
      <c r="I69" s="260"/>
      <c r="J69" s="305"/>
      <c r="K69" s="260"/>
      <c r="L69" s="260"/>
      <c r="M69" s="260"/>
      <c r="N69" s="260"/>
      <c r="O69" s="260"/>
      <c r="P69" s="260"/>
      <c r="Q69" s="260"/>
      <c r="R69" s="260"/>
      <c r="S69" s="261"/>
      <c r="T69" s="261"/>
      <c r="U69" s="261"/>
      <c r="V69" s="260"/>
      <c r="W69" s="260"/>
      <c r="X69" s="260"/>
      <c r="Y69" s="260"/>
      <c r="Z69" s="260"/>
      <c r="AA69" s="260"/>
      <c r="AB69" s="260"/>
    </row>
    <row r="70" spans="1:28">
      <c r="A70" s="260"/>
      <c r="B70" s="260"/>
      <c r="C70" s="260"/>
      <c r="D70" s="260"/>
      <c r="E70" s="261"/>
      <c r="F70" s="261"/>
      <c r="G70" s="260"/>
      <c r="H70" s="260"/>
      <c r="I70" s="260"/>
      <c r="J70" s="304"/>
      <c r="K70" s="260"/>
      <c r="L70" s="260"/>
      <c r="M70" s="260"/>
      <c r="N70" s="260"/>
      <c r="O70" s="260"/>
      <c r="P70" s="260"/>
      <c r="Q70" s="260"/>
      <c r="R70" s="260"/>
      <c r="S70" s="261"/>
      <c r="T70" s="261"/>
      <c r="U70" s="261"/>
      <c r="V70" s="260"/>
      <c r="W70" s="260"/>
      <c r="X70" s="260"/>
      <c r="Y70" s="260"/>
      <c r="Z70" s="260"/>
      <c r="AA70" s="260"/>
      <c r="AB70" s="260"/>
    </row>
    <row r="71" spans="1:28">
      <c r="A71" s="260"/>
      <c r="B71" s="260"/>
      <c r="C71" s="260"/>
      <c r="D71" s="260"/>
      <c r="E71" s="261"/>
      <c r="F71" s="261"/>
      <c r="G71" s="260"/>
      <c r="H71" s="260"/>
      <c r="I71" s="260"/>
      <c r="J71" s="304"/>
      <c r="K71" s="260"/>
      <c r="L71" s="260"/>
      <c r="M71" s="260"/>
      <c r="N71" s="260"/>
      <c r="O71" s="260"/>
      <c r="P71" s="260"/>
      <c r="Q71" s="260"/>
      <c r="R71" s="260"/>
      <c r="S71" s="261"/>
      <c r="T71" s="261"/>
      <c r="U71" s="261"/>
      <c r="V71" s="260"/>
      <c r="W71" s="260"/>
      <c r="X71" s="260"/>
      <c r="Y71" s="260"/>
      <c r="Z71" s="260"/>
      <c r="AA71" s="260"/>
      <c r="AB71" s="260"/>
    </row>
    <row r="72" spans="1:28">
      <c r="A72" s="260"/>
      <c r="B72" s="260"/>
      <c r="C72" s="260"/>
      <c r="D72" s="260"/>
      <c r="E72" s="261"/>
      <c r="F72" s="261"/>
      <c r="G72" s="260"/>
      <c r="H72" s="260"/>
      <c r="I72" s="260"/>
      <c r="J72" s="303"/>
      <c r="K72" s="260"/>
      <c r="L72" s="260"/>
      <c r="M72" s="260"/>
      <c r="N72" s="260"/>
      <c r="O72" s="260"/>
      <c r="P72" s="260"/>
      <c r="Q72" s="260"/>
      <c r="R72" s="260"/>
      <c r="S72" s="261"/>
      <c r="T72" s="261"/>
      <c r="U72" s="261"/>
      <c r="V72" s="260"/>
      <c r="W72" s="260"/>
      <c r="X72" s="260"/>
      <c r="Y72" s="260"/>
      <c r="Z72" s="260"/>
      <c r="AA72" s="260"/>
      <c r="AB72" s="260"/>
    </row>
    <row r="73" spans="1:28">
      <c r="A73" s="260"/>
      <c r="B73" s="260"/>
      <c r="C73" s="260"/>
      <c r="D73" s="260"/>
      <c r="E73" s="261"/>
      <c r="F73" s="261"/>
      <c r="G73" s="260"/>
      <c r="H73" s="260"/>
      <c r="I73" s="260"/>
      <c r="J73" s="304"/>
      <c r="K73" s="260"/>
      <c r="L73" s="260"/>
      <c r="M73" s="260"/>
      <c r="N73" s="260"/>
      <c r="O73" s="260"/>
      <c r="P73" s="260"/>
      <c r="Q73" s="260"/>
      <c r="R73" s="260"/>
      <c r="S73" s="261"/>
      <c r="T73" s="261"/>
      <c r="U73" s="261"/>
      <c r="V73" s="260"/>
      <c r="W73" s="260"/>
      <c r="X73" s="260"/>
      <c r="Y73" s="260"/>
      <c r="Z73" s="260"/>
      <c r="AA73" s="260"/>
      <c r="AB73" s="260"/>
    </row>
    <row r="74" spans="1:28">
      <c r="A74" s="260"/>
      <c r="B74" s="260"/>
      <c r="C74" s="260"/>
      <c r="D74" s="260"/>
      <c r="E74" s="261"/>
      <c r="F74" s="261"/>
      <c r="G74" s="260"/>
      <c r="H74" s="260"/>
      <c r="I74" s="260"/>
      <c r="J74" s="305"/>
      <c r="K74" s="260"/>
      <c r="L74" s="260"/>
      <c r="M74" s="260"/>
      <c r="N74" s="260"/>
      <c r="O74" s="260"/>
      <c r="P74" s="260"/>
      <c r="Q74" s="260"/>
      <c r="R74" s="260"/>
      <c r="S74" s="261"/>
      <c r="T74" s="261"/>
      <c r="U74" s="261"/>
      <c r="V74" s="260"/>
      <c r="W74" s="260"/>
      <c r="X74" s="260"/>
      <c r="Y74" s="260"/>
      <c r="Z74" s="260"/>
      <c r="AA74" s="260"/>
      <c r="AB74" s="260"/>
    </row>
    <row r="75" spans="1:28">
      <c r="A75" s="260"/>
      <c r="B75" s="260"/>
      <c r="C75" s="260"/>
      <c r="D75" s="260"/>
      <c r="E75" s="261"/>
      <c r="F75" s="261"/>
      <c r="G75" s="260"/>
      <c r="H75" s="260"/>
      <c r="I75" s="260"/>
      <c r="J75" s="305"/>
      <c r="K75" s="260"/>
      <c r="L75" s="260"/>
      <c r="M75" s="260"/>
      <c r="N75" s="260"/>
      <c r="O75" s="260"/>
      <c r="P75" s="260"/>
      <c r="Q75" s="260"/>
      <c r="R75" s="260"/>
      <c r="S75" s="261"/>
      <c r="T75" s="261"/>
      <c r="U75" s="261"/>
      <c r="V75" s="260"/>
      <c r="W75" s="260"/>
      <c r="X75" s="260"/>
      <c r="Y75" s="260"/>
      <c r="Z75" s="260"/>
      <c r="AA75" s="260"/>
      <c r="AB75" s="260"/>
    </row>
    <row r="76" spans="1:28">
      <c r="A76" s="260"/>
      <c r="B76" s="260"/>
      <c r="C76" s="260"/>
      <c r="D76" s="260"/>
      <c r="E76" s="261"/>
      <c r="F76" s="261"/>
      <c r="G76" s="260"/>
      <c r="H76" s="260"/>
      <c r="I76" s="260"/>
      <c r="J76" s="304"/>
      <c r="K76" s="260"/>
      <c r="L76" s="260"/>
      <c r="M76" s="260"/>
      <c r="N76" s="260"/>
      <c r="O76" s="260"/>
      <c r="P76" s="260"/>
      <c r="Q76" s="260"/>
      <c r="R76" s="260"/>
      <c r="S76" s="261"/>
      <c r="T76" s="261"/>
      <c r="U76" s="261"/>
      <c r="V76" s="260"/>
      <c r="W76" s="260"/>
      <c r="X76" s="260"/>
      <c r="Y76" s="260"/>
      <c r="Z76" s="260"/>
      <c r="AA76" s="260"/>
      <c r="AB76" s="260"/>
    </row>
    <row r="77" spans="1:28">
      <c r="A77" s="260"/>
      <c r="B77" s="260"/>
      <c r="C77" s="260"/>
      <c r="D77" s="260"/>
      <c r="E77" s="261"/>
      <c r="F77" s="261"/>
      <c r="G77" s="260"/>
      <c r="H77" s="260"/>
      <c r="I77" s="260"/>
      <c r="J77" s="303"/>
      <c r="K77" s="260"/>
      <c r="L77" s="260"/>
      <c r="M77" s="260"/>
      <c r="N77" s="260"/>
      <c r="O77" s="260"/>
      <c r="P77" s="260"/>
      <c r="Q77" s="260"/>
      <c r="R77" s="260"/>
      <c r="S77" s="261"/>
      <c r="T77" s="261"/>
      <c r="U77" s="261"/>
      <c r="V77" s="260"/>
      <c r="W77" s="260"/>
      <c r="X77" s="260"/>
      <c r="Y77" s="260"/>
      <c r="Z77" s="260"/>
      <c r="AA77" s="260"/>
      <c r="AB77" s="260"/>
    </row>
    <row r="78" spans="1:28">
      <c r="A78" s="260"/>
      <c r="B78" s="260"/>
      <c r="C78" s="260"/>
      <c r="D78" s="260"/>
      <c r="E78" s="261"/>
      <c r="F78" s="261"/>
      <c r="G78" s="260"/>
      <c r="H78" s="260"/>
      <c r="I78" s="260"/>
      <c r="J78" s="304"/>
      <c r="K78" s="260"/>
      <c r="L78" s="260"/>
      <c r="M78" s="260"/>
      <c r="N78" s="260"/>
      <c r="O78" s="260"/>
      <c r="P78" s="260"/>
      <c r="Q78" s="260"/>
      <c r="R78" s="260"/>
      <c r="S78" s="261"/>
      <c r="T78" s="261"/>
      <c r="U78" s="261"/>
      <c r="V78" s="260"/>
      <c r="W78" s="260"/>
      <c r="X78" s="260"/>
      <c r="Y78" s="260"/>
      <c r="Z78" s="260"/>
      <c r="AA78" s="260"/>
      <c r="AB78" s="260"/>
    </row>
    <row r="79" spans="1:28">
      <c r="A79" s="260"/>
      <c r="B79" s="260"/>
      <c r="C79" s="260"/>
      <c r="D79" s="260"/>
      <c r="E79" s="261"/>
      <c r="F79" s="261"/>
      <c r="G79" s="260"/>
      <c r="H79" s="260"/>
      <c r="I79" s="260"/>
      <c r="J79" s="305"/>
      <c r="K79" s="260"/>
      <c r="L79" s="260"/>
      <c r="M79" s="260"/>
      <c r="N79" s="260"/>
      <c r="O79" s="260"/>
      <c r="P79" s="260"/>
      <c r="Q79" s="260"/>
      <c r="R79" s="260"/>
      <c r="S79" s="261"/>
      <c r="T79" s="261"/>
      <c r="U79" s="261"/>
      <c r="V79" s="260"/>
      <c r="W79" s="260"/>
      <c r="X79" s="260"/>
      <c r="Y79" s="260"/>
      <c r="Z79" s="260"/>
      <c r="AA79" s="260"/>
      <c r="AB79" s="260"/>
    </row>
    <row r="80" spans="1:28">
      <c r="A80" s="260"/>
      <c r="B80" s="260"/>
      <c r="C80" s="260"/>
      <c r="D80" s="260"/>
      <c r="E80" s="261"/>
      <c r="F80" s="261"/>
      <c r="G80" s="260"/>
      <c r="H80" s="260"/>
      <c r="I80" s="260"/>
      <c r="J80" s="305"/>
      <c r="K80" s="260"/>
      <c r="L80" s="260"/>
      <c r="M80" s="260"/>
      <c r="N80" s="260"/>
      <c r="O80" s="260"/>
      <c r="P80" s="260"/>
      <c r="Q80" s="260"/>
      <c r="R80" s="260"/>
      <c r="S80" s="261"/>
      <c r="T80" s="261"/>
      <c r="U80" s="261"/>
      <c r="V80" s="260"/>
      <c r="W80" s="260"/>
      <c r="X80" s="260"/>
      <c r="Y80" s="260"/>
      <c r="Z80" s="260"/>
      <c r="AA80" s="260"/>
      <c r="AB80" s="260"/>
    </row>
    <row r="81" spans="1:28">
      <c r="A81" s="260"/>
      <c r="B81" s="260"/>
      <c r="C81" s="260"/>
      <c r="D81" s="260"/>
      <c r="E81" s="261"/>
      <c r="F81" s="261"/>
      <c r="G81" s="260"/>
      <c r="H81" s="260"/>
      <c r="I81" s="260"/>
      <c r="J81" s="305"/>
      <c r="K81" s="260"/>
      <c r="L81" s="260"/>
      <c r="M81" s="260"/>
      <c r="N81" s="260"/>
      <c r="O81" s="260"/>
      <c r="P81" s="260"/>
      <c r="Q81" s="260"/>
      <c r="R81" s="260"/>
      <c r="S81" s="261"/>
      <c r="T81" s="261"/>
      <c r="U81" s="261"/>
      <c r="V81" s="260"/>
      <c r="W81" s="260"/>
      <c r="X81" s="260"/>
      <c r="Y81" s="260"/>
      <c r="Z81" s="260"/>
      <c r="AA81" s="260"/>
      <c r="AB81" s="260"/>
    </row>
    <row r="82" spans="1:28">
      <c r="A82" s="260"/>
      <c r="B82" s="260"/>
      <c r="C82" s="260"/>
      <c r="D82" s="260"/>
      <c r="E82" s="261"/>
      <c r="F82" s="261"/>
      <c r="G82" s="260"/>
      <c r="H82" s="260"/>
      <c r="I82" s="260"/>
      <c r="J82" s="305"/>
      <c r="K82" s="260"/>
      <c r="L82" s="260"/>
      <c r="M82" s="260"/>
      <c r="N82" s="260"/>
      <c r="O82" s="260"/>
      <c r="P82" s="260"/>
      <c r="Q82" s="260"/>
      <c r="R82" s="260"/>
      <c r="S82" s="261"/>
      <c r="T82" s="261"/>
      <c r="U82" s="261"/>
      <c r="V82" s="260"/>
      <c r="W82" s="260"/>
      <c r="X82" s="260"/>
      <c r="Y82" s="260"/>
      <c r="Z82" s="260"/>
      <c r="AA82" s="260"/>
      <c r="AB82" s="260"/>
    </row>
    <row r="83" spans="1:28">
      <c r="A83" s="260"/>
      <c r="B83" s="260"/>
      <c r="C83" s="260"/>
      <c r="D83" s="260"/>
      <c r="E83" s="261"/>
      <c r="F83" s="261"/>
      <c r="G83" s="260"/>
      <c r="H83" s="260"/>
      <c r="I83" s="260"/>
      <c r="J83" s="305"/>
      <c r="K83" s="260"/>
      <c r="L83" s="260"/>
      <c r="M83" s="260"/>
      <c r="N83" s="260"/>
      <c r="O83" s="260"/>
      <c r="P83" s="260"/>
      <c r="Q83" s="260"/>
      <c r="R83" s="260"/>
      <c r="S83" s="261"/>
      <c r="T83" s="261"/>
      <c r="U83" s="261"/>
      <c r="V83" s="260"/>
      <c r="W83" s="260"/>
      <c r="X83" s="260"/>
      <c r="Y83" s="260"/>
      <c r="Z83" s="260"/>
      <c r="AA83" s="260"/>
      <c r="AB83" s="260"/>
    </row>
    <row r="84" spans="1:28">
      <c r="A84" s="260"/>
      <c r="B84" s="260"/>
      <c r="C84" s="260"/>
      <c r="D84" s="260"/>
      <c r="E84" s="261"/>
      <c r="F84" s="260"/>
      <c r="G84" s="260"/>
      <c r="H84" s="260"/>
      <c r="I84" s="260"/>
      <c r="J84" s="304"/>
      <c r="K84" s="260"/>
      <c r="L84" s="260"/>
      <c r="M84" s="260"/>
      <c r="N84" s="260"/>
      <c r="O84" s="260"/>
      <c r="P84" s="260"/>
      <c r="Q84" s="260"/>
      <c r="R84" s="260"/>
      <c r="S84" s="261"/>
      <c r="T84" s="261"/>
      <c r="U84" s="261"/>
      <c r="V84" s="260"/>
      <c r="W84" s="260"/>
      <c r="X84" s="260"/>
      <c r="Y84" s="260"/>
      <c r="Z84" s="260"/>
      <c r="AA84" s="260"/>
      <c r="AB84" s="260"/>
    </row>
    <row r="85" spans="1:28">
      <c r="A85" s="260"/>
      <c r="B85" s="260"/>
      <c r="C85" s="260"/>
      <c r="D85" s="260"/>
      <c r="E85" s="261"/>
      <c r="F85" s="260"/>
      <c r="G85" s="260"/>
      <c r="H85" s="260"/>
      <c r="I85" s="260"/>
      <c r="J85" s="305"/>
      <c r="K85" s="260"/>
      <c r="L85" s="260"/>
      <c r="M85" s="260"/>
      <c r="N85" s="260"/>
      <c r="O85" s="260"/>
      <c r="P85" s="260"/>
      <c r="Q85" s="260"/>
      <c r="R85" s="260"/>
      <c r="S85" s="261"/>
      <c r="T85" s="261"/>
      <c r="U85" s="261"/>
      <c r="V85" s="260"/>
      <c r="W85" s="260"/>
      <c r="X85" s="260"/>
      <c r="Y85" s="260"/>
      <c r="Z85" s="260"/>
      <c r="AA85" s="260"/>
      <c r="AB85" s="260"/>
    </row>
    <row r="86" spans="1:28">
      <c r="A86" s="260"/>
      <c r="B86" s="260"/>
      <c r="C86" s="260"/>
      <c r="D86" s="260"/>
      <c r="E86" s="261"/>
      <c r="F86" s="261"/>
      <c r="G86" s="260"/>
      <c r="H86" s="260"/>
      <c r="I86" s="260"/>
      <c r="J86" s="305"/>
      <c r="K86" s="260"/>
      <c r="L86" s="260"/>
      <c r="M86" s="260"/>
      <c r="N86" s="260"/>
      <c r="O86" s="260"/>
      <c r="P86" s="260"/>
      <c r="Q86" s="260"/>
      <c r="R86" s="260"/>
      <c r="S86" s="261"/>
      <c r="T86" s="261"/>
      <c r="U86" s="261"/>
      <c r="V86" s="260"/>
      <c r="W86" s="260"/>
      <c r="X86" s="260"/>
      <c r="Y86" s="260"/>
      <c r="Z86" s="260"/>
      <c r="AA86" s="260"/>
      <c r="AB86" s="260"/>
    </row>
    <row r="87" spans="1:28">
      <c r="A87" s="279"/>
      <c r="B87" s="260"/>
      <c r="C87" s="260"/>
      <c r="D87" s="260"/>
      <c r="E87" s="261"/>
      <c r="F87" s="260"/>
      <c r="G87" s="260"/>
      <c r="H87" s="260"/>
      <c r="I87" s="260"/>
      <c r="J87" s="305"/>
      <c r="K87" s="260"/>
      <c r="L87" s="260"/>
      <c r="M87" s="260"/>
      <c r="N87" s="260"/>
      <c r="O87" s="260"/>
      <c r="P87" s="260"/>
      <c r="Q87" s="260"/>
      <c r="R87" s="260"/>
      <c r="S87" s="261"/>
      <c r="T87" s="261"/>
      <c r="U87" s="261"/>
      <c r="V87" s="260"/>
      <c r="W87" s="260"/>
      <c r="X87" s="260"/>
      <c r="Y87" s="260"/>
      <c r="Z87" s="260"/>
      <c r="AA87" s="260"/>
      <c r="AB87" s="260"/>
    </row>
    <row r="88" spans="1:28">
      <c r="A88" s="279"/>
      <c r="B88" s="260"/>
      <c r="C88" s="260"/>
      <c r="D88" s="260"/>
      <c r="E88" s="261"/>
      <c r="F88" s="260"/>
      <c r="G88" s="260"/>
      <c r="H88" s="260"/>
      <c r="I88" s="260"/>
      <c r="J88" s="305"/>
      <c r="K88" s="260"/>
      <c r="L88" s="260"/>
      <c r="M88" s="260"/>
      <c r="N88" s="260"/>
      <c r="O88" s="260"/>
      <c r="P88" s="260"/>
      <c r="Q88" s="260"/>
      <c r="R88" s="260"/>
      <c r="S88" s="261"/>
      <c r="T88" s="261"/>
      <c r="U88" s="261"/>
      <c r="V88" s="260"/>
      <c r="W88" s="260"/>
      <c r="X88" s="260"/>
      <c r="Y88" s="260"/>
      <c r="Z88" s="260"/>
      <c r="AA88" s="260"/>
      <c r="AB88" s="260"/>
    </row>
    <row r="89" spans="1:28">
      <c r="A89" s="260"/>
      <c r="B89" s="260"/>
      <c r="C89" s="260"/>
      <c r="D89" s="260"/>
      <c r="E89" s="261"/>
      <c r="F89" s="261"/>
      <c r="G89" s="260"/>
      <c r="H89" s="260"/>
      <c r="I89" s="260"/>
      <c r="J89" s="305"/>
      <c r="K89" s="260"/>
      <c r="L89" s="260"/>
      <c r="M89" s="260"/>
      <c r="N89" s="260"/>
      <c r="O89" s="260"/>
      <c r="P89" s="260"/>
      <c r="Q89" s="260"/>
      <c r="R89" s="260"/>
      <c r="S89" s="261"/>
      <c r="T89" s="261"/>
      <c r="U89" s="261"/>
      <c r="V89" s="260"/>
      <c r="W89" s="260"/>
      <c r="X89" s="260"/>
      <c r="Y89" s="260"/>
      <c r="Z89" s="260"/>
      <c r="AA89" s="260"/>
      <c r="AB89" s="260"/>
    </row>
    <row r="90" spans="1:28">
      <c r="A90" s="260"/>
      <c r="B90" s="260"/>
      <c r="C90" s="260"/>
      <c r="D90" s="260"/>
      <c r="E90" s="261"/>
      <c r="F90" s="261"/>
      <c r="G90" s="260"/>
      <c r="H90" s="260"/>
      <c r="I90" s="260"/>
      <c r="J90" s="304"/>
      <c r="K90" s="260"/>
      <c r="L90" s="260"/>
      <c r="M90" s="260"/>
      <c r="N90" s="260"/>
      <c r="O90" s="260"/>
      <c r="P90" s="260"/>
      <c r="Q90" s="260"/>
      <c r="R90" s="260"/>
      <c r="S90" s="261"/>
      <c r="T90" s="261"/>
      <c r="U90" s="261"/>
      <c r="V90" s="260"/>
      <c r="W90" s="260"/>
      <c r="X90" s="260"/>
      <c r="Y90" s="260"/>
      <c r="Z90" s="260"/>
      <c r="AA90" s="260"/>
      <c r="AB90" s="260"/>
    </row>
    <row r="91" spans="1:28">
      <c r="A91" s="260"/>
      <c r="B91" s="260"/>
      <c r="C91" s="260"/>
      <c r="D91" s="260"/>
      <c r="E91" s="261"/>
      <c r="F91" s="261"/>
      <c r="G91" s="260"/>
      <c r="H91" s="260"/>
      <c r="I91" s="260"/>
      <c r="J91" s="305"/>
      <c r="K91" s="260"/>
      <c r="L91" s="260"/>
      <c r="M91" s="260"/>
      <c r="N91" s="260"/>
      <c r="O91" s="260"/>
      <c r="P91" s="260"/>
      <c r="Q91" s="260"/>
      <c r="R91" s="260"/>
      <c r="S91" s="261"/>
      <c r="T91" s="261"/>
      <c r="U91" s="261"/>
      <c r="V91" s="260"/>
      <c r="W91" s="260"/>
      <c r="X91" s="260"/>
      <c r="Y91" s="260"/>
      <c r="Z91" s="260"/>
      <c r="AA91" s="260"/>
      <c r="AB91" s="260"/>
    </row>
    <row r="92" spans="1:28">
      <c r="A92" s="260"/>
      <c r="B92" s="260"/>
      <c r="C92" s="260"/>
      <c r="D92" s="260"/>
      <c r="E92" s="261"/>
      <c r="F92" s="261"/>
      <c r="G92" s="260"/>
      <c r="H92" s="260"/>
      <c r="I92" s="260"/>
      <c r="J92" s="305"/>
      <c r="K92" s="260"/>
      <c r="L92" s="260"/>
      <c r="M92" s="260"/>
      <c r="N92" s="260"/>
      <c r="O92" s="260"/>
      <c r="P92" s="260"/>
      <c r="Q92" s="260"/>
      <c r="R92" s="260"/>
      <c r="S92" s="261"/>
      <c r="T92" s="261"/>
      <c r="U92" s="261"/>
      <c r="V92" s="260"/>
      <c r="W92" s="260"/>
      <c r="X92" s="260"/>
      <c r="Y92" s="260"/>
      <c r="Z92" s="260"/>
      <c r="AA92" s="260"/>
      <c r="AB92" s="260"/>
    </row>
    <row r="93" spans="1:28">
      <c r="A93" s="279"/>
      <c r="B93" s="260"/>
      <c r="C93" s="260"/>
      <c r="D93" s="260"/>
      <c r="E93" s="261"/>
      <c r="F93" s="260"/>
      <c r="G93" s="260"/>
      <c r="H93" s="260"/>
      <c r="I93" s="260"/>
      <c r="J93" s="306"/>
      <c r="K93" s="260"/>
      <c r="L93" s="260"/>
      <c r="M93" s="260"/>
      <c r="N93" s="260"/>
      <c r="O93" s="260"/>
      <c r="P93" s="260"/>
      <c r="Q93" s="260"/>
      <c r="R93" s="260"/>
      <c r="S93" s="261"/>
      <c r="T93" s="261"/>
      <c r="U93" s="261"/>
      <c r="V93" s="260"/>
      <c r="W93" s="260"/>
      <c r="X93" s="260"/>
      <c r="Y93" s="260"/>
      <c r="Z93" s="260"/>
      <c r="AA93" s="260"/>
      <c r="AB93" s="260"/>
    </row>
    <row r="94" spans="1:28">
      <c r="A94" s="260"/>
      <c r="B94" s="260"/>
      <c r="C94" s="260"/>
      <c r="D94" s="260"/>
      <c r="E94" s="261"/>
      <c r="F94" s="261"/>
      <c r="G94" s="260"/>
      <c r="H94" s="260"/>
      <c r="I94" s="260"/>
      <c r="J94" s="306"/>
      <c r="K94" s="260"/>
      <c r="L94" s="260"/>
      <c r="M94" s="260"/>
      <c r="N94" s="260"/>
      <c r="O94" s="260"/>
      <c r="P94" s="260"/>
      <c r="Q94" s="260"/>
      <c r="R94" s="260"/>
      <c r="S94" s="261"/>
      <c r="T94" s="261"/>
      <c r="U94" s="261"/>
      <c r="V94" s="260"/>
      <c r="W94" s="260"/>
      <c r="X94" s="260"/>
      <c r="Y94" s="260"/>
      <c r="Z94" s="260"/>
      <c r="AA94" s="260"/>
      <c r="AB94" s="260"/>
    </row>
    <row r="95" spans="1:28">
      <c r="A95" s="260"/>
      <c r="B95" s="260"/>
      <c r="C95" s="260"/>
      <c r="D95" s="260"/>
      <c r="E95" s="261"/>
      <c r="F95" s="261"/>
      <c r="G95" s="260"/>
      <c r="H95" s="260"/>
      <c r="I95" s="260"/>
      <c r="J95" s="306"/>
      <c r="K95" s="260"/>
      <c r="L95" s="260"/>
      <c r="M95" s="260"/>
      <c r="N95" s="260"/>
      <c r="O95" s="260"/>
      <c r="P95" s="260"/>
      <c r="Q95" s="260"/>
      <c r="R95" s="260"/>
      <c r="S95" s="261"/>
      <c r="T95" s="261"/>
      <c r="U95" s="261"/>
      <c r="V95" s="260"/>
      <c r="W95" s="260"/>
      <c r="X95" s="260"/>
      <c r="Y95" s="260"/>
      <c r="Z95" s="260"/>
      <c r="AA95" s="260"/>
      <c r="AB95" s="260"/>
    </row>
    <row r="96" spans="1:28">
      <c r="A96" s="260"/>
      <c r="B96" s="260"/>
      <c r="C96" s="260"/>
      <c r="D96" s="260"/>
      <c r="E96" s="261"/>
      <c r="F96" s="261"/>
      <c r="G96" s="260"/>
      <c r="H96" s="260"/>
      <c r="I96" s="260"/>
      <c r="J96" s="302"/>
      <c r="K96" s="260"/>
      <c r="L96" s="260"/>
      <c r="M96" s="260"/>
      <c r="N96" s="260"/>
      <c r="O96" s="260"/>
      <c r="P96" s="260"/>
      <c r="Q96" s="260"/>
      <c r="R96" s="260"/>
      <c r="S96" s="261"/>
      <c r="T96" s="261"/>
      <c r="U96" s="261"/>
      <c r="V96" s="260"/>
      <c r="W96" s="260"/>
      <c r="X96" s="260"/>
      <c r="Y96" s="260"/>
      <c r="Z96" s="260"/>
      <c r="AA96" s="260"/>
      <c r="AB96" s="260"/>
    </row>
    <row r="97" spans="1:28">
      <c r="A97" s="260"/>
      <c r="B97" s="260"/>
      <c r="C97" s="260"/>
      <c r="D97" s="260"/>
      <c r="E97" s="261"/>
      <c r="F97" s="261"/>
      <c r="G97" s="260"/>
      <c r="H97" s="260"/>
      <c r="I97" s="260"/>
      <c r="J97" s="303"/>
      <c r="K97" s="260"/>
      <c r="L97" s="260"/>
      <c r="M97" s="260"/>
      <c r="N97" s="260"/>
      <c r="O97" s="260"/>
      <c r="P97" s="260"/>
      <c r="Q97" s="260"/>
      <c r="R97" s="260"/>
      <c r="S97" s="261"/>
      <c r="T97" s="261"/>
      <c r="U97" s="261"/>
      <c r="V97" s="260"/>
      <c r="W97" s="260"/>
      <c r="X97" s="260"/>
      <c r="Y97" s="260"/>
      <c r="Z97" s="260"/>
      <c r="AA97" s="260"/>
      <c r="AB97" s="260"/>
    </row>
    <row r="98" spans="1:28">
      <c r="A98" s="260"/>
      <c r="B98" s="260"/>
      <c r="C98" s="260"/>
      <c r="D98" s="260"/>
      <c r="E98" s="261"/>
      <c r="F98" s="261"/>
      <c r="G98" s="260"/>
      <c r="H98" s="260"/>
      <c r="I98" s="260"/>
      <c r="J98" s="304"/>
      <c r="K98" s="260"/>
      <c r="L98" s="260"/>
      <c r="M98" s="260"/>
      <c r="N98" s="260"/>
      <c r="O98" s="260"/>
      <c r="P98" s="260"/>
      <c r="Q98" s="260"/>
      <c r="R98" s="260"/>
      <c r="S98" s="261"/>
      <c r="T98" s="261"/>
      <c r="U98" s="261"/>
      <c r="V98" s="260"/>
      <c r="W98" s="260"/>
      <c r="X98" s="260"/>
      <c r="Y98" s="260"/>
      <c r="Z98" s="260"/>
      <c r="AA98" s="260"/>
      <c r="AB98" s="260"/>
    </row>
    <row r="99" spans="1:28">
      <c r="A99" s="260"/>
      <c r="B99" s="260"/>
      <c r="C99" s="260"/>
      <c r="D99" s="260"/>
      <c r="E99" s="261"/>
      <c r="F99" s="261"/>
      <c r="G99" s="260"/>
      <c r="H99" s="260"/>
      <c r="I99" s="260"/>
      <c r="J99" s="304"/>
      <c r="K99" s="260"/>
      <c r="L99" s="260"/>
      <c r="M99" s="260"/>
      <c r="N99" s="260"/>
      <c r="O99" s="260"/>
      <c r="P99" s="260"/>
      <c r="Q99" s="260"/>
      <c r="R99" s="260"/>
      <c r="S99" s="261"/>
      <c r="T99" s="261"/>
      <c r="U99" s="261"/>
      <c r="V99" s="260"/>
      <c r="W99" s="260"/>
      <c r="X99" s="260"/>
      <c r="Y99" s="260"/>
      <c r="Z99" s="260"/>
      <c r="AA99" s="260"/>
      <c r="AB99" s="260"/>
    </row>
    <row r="100" spans="1:28">
      <c r="A100" s="260"/>
      <c r="B100" s="260"/>
      <c r="C100" s="260"/>
      <c r="D100" s="260"/>
      <c r="E100" s="261"/>
      <c r="F100" s="261"/>
      <c r="G100" s="260"/>
      <c r="H100" s="260"/>
      <c r="I100" s="260"/>
      <c r="J100" s="303"/>
      <c r="K100" s="260"/>
      <c r="L100" s="260"/>
      <c r="M100" s="260"/>
      <c r="N100" s="260"/>
      <c r="O100" s="260"/>
      <c r="P100" s="260"/>
      <c r="Q100" s="260"/>
      <c r="R100" s="260"/>
      <c r="S100" s="261"/>
      <c r="T100" s="261"/>
      <c r="U100" s="261"/>
      <c r="V100" s="260"/>
      <c r="W100" s="260"/>
      <c r="X100" s="260"/>
      <c r="Y100" s="260"/>
      <c r="Z100" s="260"/>
      <c r="AA100" s="260"/>
      <c r="AB100" s="260"/>
    </row>
    <row r="101" spans="1:28">
      <c r="A101" s="260"/>
      <c r="B101" s="260"/>
      <c r="C101" s="260"/>
      <c r="D101" s="260"/>
      <c r="E101" s="261"/>
      <c r="F101" s="261"/>
      <c r="G101" s="260"/>
      <c r="H101" s="260"/>
      <c r="I101" s="260"/>
      <c r="J101" s="303"/>
      <c r="K101" s="260"/>
      <c r="L101" s="260"/>
      <c r="M101" s="260"/>
      <c r="N101" s="260"/>
      <c r="O101" s="260"/>
      <c r="P101" s="260"/>
      <c r="Q101" s="260"/>
      <c r="R101" s="260"/>
      <c r="S101" s="261"/>
      <c r="T101" s="261"/>
      <c r="U101" s="261"/>
      <c r="V101" s="260"/>
      <c r="W101" s="260"/>
      <c r="X101" s="260"/>
      <c r="Y101" s="260"/>
      <c r="Z101" s="260"/>
      <c r="AA101" s="260"/>
      <c r="AB101" s="260"/>
    </row>
    <row r="102" spans="1:28">
      <c r="A102" s="260"/>
      <c r="B102" s="260"/>
      <c r="C102" s="260"/>
      <c r="D102" s="260"/>
      <c r="E102" s="261"/>
      <c r="F102" s="261"/>
      <c r="G102" s="260"/>
      <c r="H102" s="260"/>
      <c r="I102" s="260"/>
      <c r="J102" s="304"/>
      <c r="K102" s="260"/>
      <c r="L102" s="260"/>
      <c r="M102" s="260"/>
      <c r="N102" s="260"/>
      <c r="O102" s="260"/>
      <c r="P102" s="260"/>
      <c r="Q102" s="260"/>
      <c r="R102" s="260"/>
      <c r="S102" s="261"/>
      <c r="T102" s="261"/>
      <c r="U102" s="261"/>
      <c r="V102" s="260"/>
      <c r="W102" s="260"/>
      <c r="X102" s="260"/>
      <c r="Y102" s="260"/>
      <c r="Z102" s="260"/>
      <c r="AA102" s="260"/>
      <c r="AB102" s="260"/>
    </row>
    <row r="103" spans="1:28">
      <c r="A103" s="260"/>
      <c r="B103" s="260"/>
      <c r="C103" s="260"/>
      <c r="D103" s="260"/>
      <c r="E103" s="261"/>
      <c r="F103" s="261"/>
      <c r="G103" s="260"/>
      <c r="H103" s="260"/>
      <c r="I103" s="260"/>
      <c r="J103" s="305"/>
      <c r="K103" s="260"/>
      <c r="L103" s="260"/>
      <c r="M103" s="260"/>
      <c r="N103" s="260"/>
      <c r="O103" s="260"/>
      <c r="P103" s="260"/>
      <c r="Q103" s="260"/>
      <c r="R103" s="260"/>
      <c r="S103" s="261"/>
      <c r="T103" s="261"/>
      <c r="U103" s="261"/>
      <c r="V103" s="260"/>
      <c r="W103" s="260"/>
      <c r="X103" s="260"/>
      <c r="Y103" s="260"/>
      <c r="Z103" s="260"/>
      <c r="AA103" s="260"/>
      <c r="AB103" s="260"/>
    </row>
    <row r="104" spans="1:28">
      <c r="A104" s="260"/>
      <c r="B104" s="260"/>
      <c r="C104" s="260"/>
      <c r="D104" s="260"/>
      <c r="E104" s="261"/>
      <c r="F104" s="261"/>
      <c r="G104" s="260"/>
      <c r="H104" s="260"/>
      <c r="I104" s="260"/>
      <c r="J104" s="305"/>
      <c r="K104" s="260"/>
      <c r="L104" s="260"/>
      <c r="M104" s="260"/>
      <c r="N104" s="260"/>
      <c r="O104" s="260"/>
      <c r="P104" s="260"/>
      <c r="Q104" s="260"/>
      <c r="R104" s="260"/>
      <c r="S104" s="261"/>
      <c r="T104" s="261"/>
      <c r="U104" s="261"/>
      <c r="V104" s="260"/>
      <c r="W104" s="260"/>
      <c r="X104" s="260"/>
      <c r="Y104" s="260"/>
      <c r="Z104" s="260"/>
      <c r="AA104" s="260"/>
      <c r="AB104" s="260"/>
    </row>
    <row r="105" spans="1:28">
      <c r="A105" s="260"/>
      <c r="B105" s="260"/>
      <c r="C105" s="260"/>
      <c r="D105" s="260"/>
      <c r="E105" s="261"/>
      <c r="F105" s="261"/>
      <c r="G105" s="260"/>
      <c r="H105" s="260"/>
      <c r="I105" s="260"/>
      <c r="J105" s="305"/>
      <c r="K105" s="260"/>
      <c r="L105" s="260"/>
      <c r="M105" s="260"/>
      <c r="N105" s="260"/>
      <c r="O105" s="260"/>
      <c r="P105" s="260"/>
      <c r="Q105" s="260"/>
      <c r="R105" s="260"/>
      <c r="S105" s="261"/>
      <c r="T105" s="261"/>
      <c r="U105" s="261"/>
      <c r="V105" s="260"/>
      <c r="W105" s="260"/>
      <c r="X105" s="260"/>
      <c r="Y105" s="260"/>
      <c r="Z105" s="260"/>
      <c r="AA105" s="260"/>
      <c r="AB105" s="260"/>
    </row>
    <row r="106" spans="1:28">
      <c r="A106" s="260"/>
      <c r="B106" s="260"/>
      <c r="C106" s="260"/>
      <c r="D106" s="260"/>
      <c r="E106" s="261"/>
      <c r="F106" s="261"/>
      <c r="G106" s="260"/>
      <c r="H106" s="260"/>
      <c r="I106" s="260"/>
      <c r="J106" s="305"/>
      <c r="K106" s="260"/>
      <c r="L106" s="260"/>
      <c r="M106" s="260"/>
      <c r="N106" s="260"/>
      <c r="O106" s="260"/>
      <c r="P106" s="260"/>
      <c r="Q106" s="260"/>
      <c r="R106" s="260"/>
      <c r="S106" s="261"/>
      <c r="T106" s="261"/>
      <c r="U106" s="261"/>
      <c r="V106" s="260"/>
      <c r="W106" s="260"/>
      <c r="X106" s="260"/>
      <c r="Y106" s="260"/>
      <c r="Z106" s="260"/>
      <c r="AA106" s="260"/>
      <c r="AB106" s="260"/>
    </row>
    <row r="107" spans="1:28">
      <c r="A107" s="260"/>
      <c r="B107" s="260"/>
      <c r="C107" s="260"/>
      <c r="D107" s="260"/>
      <c r="E107" s="261"/>
      <c r="F107" s="261"/>
      <c r="G107" s="260"/>
      <c r="H107" s="260"/>
      <c r="I107" s="260"/>
      <c r="J107" s="305"/>
      <c r="K107" s="260"/>
      <c r="L107" s="260"/>
      <c r="M107" s="260"/>
      <c r="N107" s="260"/>
      <c r="O107" s="260"/>
      <c r="P107" s="260"/>
      <c r="Q107" s="260"/>
      <c r="R107" s="260"/>
      <c r="S107" s="261"/>
      <c r="T107" s="261"/>
      <c r="U107" s="261"/>
      <c r="V107" s="260"/>
      <c r="W107" s="260"/>
      <c r="X107" s="260"/>
      <c r="Y107" s="260"/>
      <c r="Z107" s="260"/>
      <c r="AA107" s="260"/>
      <c r="AB107" s="260"/>
    </row>
    <row r="108" spans="1:28">
      <c r="A108" s="260"/>
      <c r="B108" s="260"/>
      <c r="C108" s="260"/>
      <c r="D108" s="260"/>
      <c r="E108" s="261"/>
      <c r="F108" s="261"/>
      <c r="G108" s="260"/>
      <c r="H108" s="260"/>
      <c r="I108" s="260"/>
      <c r="J108" s="304"/>
      <c r="K108" s="260"/>
      <c r="L108" s="260"/>
      <c r="M108" s="260"/>
      <c r="N108" s="260"/>
      <c r="O108" s="260"/>
      <c r="P108" s="260"/>
      <c r="Q108" s="260"/>
      <c r="R108" s="260"/>
      <c r="S108" s="261"/>
      <c r="T108" s="261"/>
      <c r="U108" s="261"/>
      <c r="V108" s="260"/>
      <c r="W108" s="260"/>
      <c r="X108" s="260"/>
      <c r="Y108" s="260"/>
      <c r="Z108" s="260"/>
      <c r="AA108" s="260"/>
      <c r="AB108" s="260"/>
    </row>
    <row r="109" spans="1:28">
      <c r="A109" s="260"/>
      <c r="B109" s="260"/>
      <c r="C109" s="260"/>
      <c r="D109" s="260"/>
      <c r="E109" s="261"/>
      <c r="F109" s="261"/>
      <c r="G109" s="260"/>
      <c r="H109" s="260"/>
      <c r="I109" s="260"/>
      <c r="J109" s="304"/>
      <c r="K109" s="260"/>
      <c r="L109" s="260"/>
      <c r="M109" s="260"/>
      <c r="N109" s="260"/>
      <c r="O109" s="260"/>
      <c r="P109" s="260"/>
      <c r="Q109" s="260"/>
      <c r="R109" s="260"/>
      <c r="S109" s="261"/>
      <c r="T109" s="261"/>
      <c r="U109" s="261"/>
      <c r="V109" s="260"/>
      <c r="W109" s="260"/>
      <c r="X109" s="260"/>
      <c r="Y109" s="260"/>
      <c r="Z109" s="260"/>
      <c r="AA109" s="260"/>
      <c r="AB109" s="260"/>
    </row>
    <row r="110" spans="1:28">
      <c r="A110" s="260"/>
      <c r="B110" s="260"/>
      <c r="C110" s="260"/>
      <c r="D110" s="260"/>
      <c r="E110" s="261"/>
      <c r="F110" s="261"/>
      <c r="G110" s="260"/>
      <c r="H110" s="260"/>
      <c r="I110" s="260"/>
      <c r="J110" s="305"/>
      <c r="K110" s="260"/>
      <c r="L110" s="260"/>
      <c r="M110" s="260"/>
      <c r="N110" s="260"/>
      <c r="O110" s="260"/>
      <c r="P110" s="260"/>
      <c r="Q110" s="260"/>
      <c r="R110" s="260"/>
      <c r="S110" s="261"/>
      <c r="T110" s="261"/>
      <c r="U110" s="261"/>
      <c r="V110" s="260"/>
      <c r="W110" s="260"/>
      <c r="X110" s="260"/>
      <c r="Y110" s="260"/>
      <c r="Z110" s="260"/>
      <c r="AA110" s="260"/>
      <c r="AB110" s="260"/>
    </row>
    <row r="111" spans="1:28">
      <c r="A111" s="260"/>
      <c r="B111" s="260"/>
      <c r="C111" s="260"/>
      <c r="D111" s="260"/>
      <c r="E111" s="261"/>
      <c r="F111" s="261"/>
      <c r="G111" s="260"/>
      <c r="H111" s="260"/>
      <c r="I111" s="260"/>
      <c r="J111" s="305"/>
      <c r="K111" s="260"/>
      <c r="L111" s="260"/>
      <c r="M111" s="260"/>
      <c r="N111" s="260"/>
      <c r="O111" s="260"/>
      <c r="P111" s="260"/>
      <c r="Q111" s="260"/>
      <c r="R111" s="260"/>
      <c r="S111" s="261"/>
      <c r="T111" s="261"/>
      <c r="U111" s="261"/>
      <c r="V111" s="260"/>
      <c r="W111" s="260"/>
      <c r="X111" s="260"/>
      <c r="Y111" s="260"/>
      <c r="Z111" s="260"/>
      <c r="AA111" s="260"/>
      <c r="AB111" s="260"/>
    </row>
    <row r="112" spans="1:28">
      <c r="A112" s="260"/>
      <c r="B112" s="260"/>
      <c r="C112" s="260"/>
      <c r="D112" s="260"/>
      <c r="E112" s="261"/>
      <c r="F112" s="261"/>
      <c r="G112" s="260"/>
      <c r="H112" s="260"/>
      <c r="I112" s="260"/>
      <c r="J112" s="306"/>
      <c r="K112" s="260"/>
      <c r="L112" s="260"/>
      <c r="M112" s="260"/>
      <c r="N112" s="260"/>
      <c r="O112" s="260"/>
      <c r="P112" s="260"/>
      <c r="Q112" s="260"/>
      <c r="R112" s="260"/>
      <c r="S112" s="261"/>
      <c r="T112" s="261"/>
      <c r="U112" s="261"/>
      <c r="V112" s="260"/>
      <c r="W112" s="260"/>
      <c r="X112" s="260"/>
      <c r="Y112" s="260"/>
      <c r="Z112" s="260"/>
      <c r="AA112" s="260"/>
      <c r="AB112" s="260"/>
    </row>
    <row r="113" spans="1:28">
      <c r="A113" s="260"/>
      <c r="B113" s="260"/>
      <c r="C113" s="260"/>
      <c r="D113" s="260"/>
      <c r="E113" s="261"/>
      <c r="F113" s="261"/>
      <c r="G113" s="260"/>
      <c r="H113" s="260"/>
      <c r="I113" s="260"/>
      <c r="J113" s="307"/>
      <c r="K113" s="260"/>
      <c r="L113" s="260"/>
      <c r="M113" s="260"/>
      <c r="N113" s="260"/>
      <c r="O113" s="260"/>
      <c r="P113" s="260"/>
      <c r="Q113" s="260"/>
      <c r="R113" s="260"/>
      <c r="S113" s="261"/>
      <c r="T113" s="261"/>
      <c r="U113" s="261"/>
      <c r="V113" s="260"/>
      <c r="W113" s="260"/>
      <c r="X113" s="260"/>
      <c r="Y113" s="260"/>
      <c r="Z113" s="260"/>
      <c r="AA113" s="260"/>
      <c r="AB113" s="260"/>
    </row>
    <row r="114" spans="1:28">
      <c r="A114" s="260"/>
      <c r="B114" s="260"/>
      <c r="C114" s="260"/>
      <c r="D114" s="260"/>
      <c r="E114" s="261"/>
      <c r="F114" s="261"/>
      <c r="G114" s="260"/>
      <c r="H114" s="260"/>
      <c r="I114" s="260"/>
      <c r="J114" s="307"/>
      <c r="K114" s="260"/>
      <c r="L114" s="260"/>
      <c r="M114" s="260"/>
      <c r="N114" s="260"/>
      <c r="O114" s="260"/>
      <c r="P114" s="260"/>
      <c r="Q114" s="260"/>
      <c r="R114" s="260"/>
      <c r="S114" s="261"/>
      <c r="T114" s="261"/>
      <c r="U114" s="261"/>
      <c r="V114" s="260"/>
      <c r="W114" s="260"/>
      <c r="X114" s="260"/>
      <c r="Y114" s="260"/>
      <c r="Z114" s="260"/>
      <c r="AA114" s="260"/>
      <c r="AB114" s="260"/>
    </row>
    <row r="115" spans="1:28">
      <c r="A115" s="260"/>
      <c r="B115" s="260"/>
      <c r="C115" s="260"/>
      <c r="D115" s="260"/>
      <c r="E115" s="261"/>
      <c r="F115" s="261"/>
      <c r="G115" s="260"/>
      <c r="H115" s="260"/>
      <c r="I115" s="260"/>
      <c r="J115" s="307"/>
      <c r="K115" s="260"/>
      <c r="L115" s="260"/>
      <c r="M115" s="260"/>
      <c r="N115" s="260"/>
      <c r="O115" s="260"/>
      <c r="P115" s="260"/>
      <c r="Q115" s="260"/>
      <c r="R115" s="260"/>
      <c r="S115" s="261"/>
      <c r="T115" s="261"/>
      <c r="U115" s="261"/>
      <c r="V115" s="260"/>
      <c r="W115" s="260"/>
      <c r="X115" s="260"/>
      <c r="Y115" s="260"/>
      <c r="Z115" s="260"/>
      <c r="AA115" s="260"/>
      <c r="AB115" s="260"/>
    </row>
    <row r="116" spans="1:28">
      <c r="A116" s="260"/>
      <c r="B116" s="260"/>
      <c r="C116" s="260"/>
      <c r="D116" s="260"/>
      <c r="E116" s="261"/>
      <c r="F116" s="261"/>
      <c r="G116" s="260"/>
      <c r="H116" s="260"/>
      <c r="I116" s="260"/>
      <c r="J116" s="306"/>
      <c r="K116" s="260"/>
      <c r="L116" s="260"/>
      <c r="M116" s="260"/>
      <c r="N116" s="260"/>
      <c r="O116" s="260"/>
      <c r="P116" s="260"/>
      <c r="Q116" s="260"/>
      <c r="R116" s="260"/>
      <c r="S116" s="261"/>
      <c r="T116" s="261"/>
      <c r="U116" s="261"/>
      <c r="V116" s="260"/>
      <c r="W116" s="260"/>
      <c r="X116" s="260"/>
      <c r="Y116" s="260"/>
      <c r="Z116" s="260"/>
      <c r="AA116" s="260"/>
      <c r="AB116" s="260"/>
    </row>
    <row r="117" spans="1:28">
      <c r="A117" s="260"/>
      <c r="B117" s="260"/>
      <c r="C117" s="260"/>
      <c r="D117" s="260"/>
      <c r="E117" s="261"/>
      <c r="F117" s="261"/>
      <c r="G117" s="260"/>
      <c r="H117" s="260"/>
      <c r="I117" s="260"/>
      <c r="J117" s="307"/>
      <c r="K117" s="260"/>
      <c r="L117" s="260"/>
      <c r="M117" s="260"/>
      <c r="N117" s="260"/>
      <c r="O117" s="260"/>
      <c r="P117" s="260"/>
      <c r="Q117" s="260"/>
      <c r="R117" s="260"/>
      <c r="S117" s="261"/>
      <c r="T117" s="261"/>
      <c r="U117" s="261"/>
      <c r="V117" s="260"/>
      <c r="W117" s="260"/>
      <c r="X117" s="260"/>
      <c r="Y117" s="260"/>
      <c r="Z117" s="260"/>
      <c r="AA117" s="260"/>
      <c r="AB117" s="260"/>
    </row>
    <row r="118" spans="1:28">
      <c r="A118" s="260"/>
      <c r="B118" s="260"/>
      <c r="C118" s="260"/>
      <c r="D118" s="260"/>
      <c r="E118" s="261"/>
      <c r="F118" s="261"/>
      <c r="G118" s="260"/>
      <c r="H118" s="260"/>
      <c r="I118" s="260"/>
      <c r="J118" s="307"/>
      <c r="K118" s="260"/>
      <c r="L118" s="260"/>
      <c r="M118" s="260"/>
      <c r="N118" s="260"/>
      <c r="O118" s="260"/>
      <c r="P118" s="260"/>
      <c r="Q118" s="260"/>
      <c r="R118" s="260"/>
      <c r="S118" s="261"/>
      <c r="T118" s="261"/>
      <c r="U118" s="261"/>
      <c r="V118" s="260"/>
      <c r="W118" s="260"/>
      <c r="X118" s="260"/>
      <c r="Y118" s="260"/>
      <c r="Z118" s="260"/>
      <c r="AA118" s="260"/>
      <c r="AB118" s="260"/>
    </row>
    <row r="119" spans="1:28">
      <c r="A119" s="260"/>
      <c r="B119" s="260"/>
      <c r="C119" s="260"/>
      <c r="D119" s="260"/>
      <c r="E119" s="261"/>
      <c r="F119" s="261"/>
      <c r="G119" s="260"/>
      <c r="H119" s="260"/>
      <c r="I119" s="260"/>
      <c r="J119" s="307"/>
      <c r="K119" s="260"/>
      <c r="L119" s="260"/>
      <c r="M119" s="260"/>
      <c r="N119" s="260"/>
      <c r="O119" s="260"/>
      <c r="P119" s="260"/>
      <c r="Q119" s="260"/>
      <c r="R119" s="260"/>
      <c r="S119" s="261"/>
      <c r="T119" s="261"/>
      <c r="U119" s="261"/>
      <c r="V119" s="260"/>
      <c r="W119" s="260"/>
      <c r="X119" s="260"/>
      <c r="Y119" s="260"/>
      <c r="Z119" s="260"/>
      <c r="AA119" s="260"/>
      <c r="AB119" s="260"/>
    </row>
    <row r="120" spans="1:28">
      <c r="A120" s="260"/>
      <c r="B120" s="260"/>
      <c r="C120" s="260"/>
      <c r="D120" s="260"/>
      <c r="E120" s="261"/>
      <c r="F120" s="261"/>
      <c r="G120" s="260"/>
      <c r="H120" s="260"/>
      <c r="I120" s="260"/>
      <c r="J120" s="307"/>
      <c r="K120" s="260"/>
      <c r="L120" s="260"/>
      <c r="M120" s="260"/>
      <c r="N120" s="260"/>
      <c r="O120" s="260"/>
      <c r="P120" s="260"/>
      <c r="Q120" s="260"/>
      <c r="R120" s="260"/>
      <c r="S120" s="261"/>
      <c r="T120" s="261"/>
      <c r="U120" s="261"/>
      <c r="V120" s="260"/>
      <c r="W120" s="260"/>
      <c r="X120" s="260"/>
      <c r="Y120" s="260"/>
      <c r="Z120" s="260"/>
      <c r="AA120" s="260"/>
      <c r="AB120" s="260"/>
    </row>
    <row r="121" spans="1:28">
      <c r="A121" s="260"/>
      <c r="B121" s="260"/>
      <c r="C121" s="260"/>
      <c r="D121" s="260"/>
      <c r="E121" s="261"/>
      <c r="F121" s="261"/>
      <c r="G121" s="260"/>
      <c r="H121" s="260"/>
      <c r="I121" s="260"/>
      <c r="J121" s="307"/>
      <c r="K121" s="260"/>
      <c r="L121" s="260"/>
      <c r="M121" s="260"/>
      <c r="N121" s="260"/>
      <c r="O121" s="260"/>
      <c r="P121" s="260"/>
      <c r="Q121" s="260"/>
      <c r="R121" s="260"/>
      <c r="S121" s="261"/>
      <c r="T121" s="261"/>
      <c r="U121" s="261"/>
      <c r="V121" s="260"/>
      <c r="W121" s="260"/>
      <c r="X121" s="260"/>
      <c r="Y121" s="260"/>
      <c r="Z121" s="260"/>
      <c r="AA121" s="260"/>
      <c r="AB121" s="260"/>
    </row>
    <row r="122" spans="1:28">
      <c r="A122" s="260"/>
      <c r="B122" s="260"/>
      <c r="C122" s="260"/>
      <c r="D122" s="260"/>
      <c r="E122" s="261"/>
      <c r="F122" s="260"/>
      <c r="G122" s="260"/>
      <c r="H122" s="260"/>
      <c r="I122" s="260"/>
      <c r="J122" s="305"/>
      <c r="K122" s="260"/>
      <c r="L122" s="260"/>
      <c r="M122" s="260"/>
      <c r="N122" s="260"/>
      <c r="O122" s="260"/>
      <c r="P122" s="260"/>
      <c r="Q122" s="260"/>
      <c r="R122" s="260"/>
      <c r="S122" s="261"/>
      <c r="T122" s="261"/>
      <c r="U122" s="261"/>
      <c r="V122" s="260"/>
      <c r="W122" s="260"/>
      <c r="X122" s="260"/>
      <c r="Y122" s="260"/>
      <c r="Z122" s="260"/>
      <c r="AA122" s="260"/>
      <c r="AB122" s="260"/>
    </row>
    <row r="123" spans="1:28">
      <c r="A123" s="279"/>
      <c r="B123" s="260"/>
      <c r="C123" s="260"/>
      <c r="D123" s="260"/>
      <c r="E123" s="261"/>
      <c r="F123" s="260"/>
      <c r="G123" s="260"/>
      <c r="H123" s="260"/>
      <c r="I123" s="260"/>
      <c r="J123" s="306"/>
      <c r="K123" s="260"/>
      <c r="L123" s="260"/>
      <c r="M123" s="260"/>
      <c r="N123" s="260"/>
      <c r="O123" s="260"/>
      <c r="P123" s="260"/>
      <c r="Q123" s="260"/>
      <c r="R123" s="260"/>
      <c r="S123" s="261"/>
      <c r="T123" s="261"/>
      <c r="U123" s="261"/>
      <c r="V123" s="260"/>
      <c r="W123" s="260"/>
      <c r="X123" s="260"/>
      <c r="Y123" s="260"/>
      <c r="Z123" s="260"/>
      <c r="AA123" s="260"/>
      <c r="AB123" s="260"/>
    </row>
    <row r="124" spans="1:28">
      <c r="A124" s="260"/>
      <c r="B124" s="260"/>
      <c r="C124" s="260"/>
      <c r="D124" s="260"/>
      <c r="E124" s="261"/>
      <c r="F124" s="261"/>
      <c r="G124" s="260"/>
      <c r="H124" s="260"/>
      <c r="I124" s="260"/>
      <c r="J124" s="306"/>
      <c r="K124" s="260"/>
      <c r="L124" s="260"/>
      <c r="M124" s="260"/>
      <c r="N124" s="260"/>
      <c r="O124" s="260"/>
      <c r="P124" s="260"/>
      <c r="Q124" s="260"/>
      <c r="R124" s="260"/>
      <c r="S124" s="261"/>
      <c r="T124" s="261"/>
      <c r="U124" s="261"/>
      <c r="V124" s="260"/>
      <c r="W124" s="260"/>
      <c r="X124" s="260"/>
      <c r="Y124" s="260"/>
      <c r="Z124" s="260"/>
      <c r="AA124" s="260"/>
      <c r="AB124" s="260"/>
    </row>
    <row r="125" spans="1:28">
      <c r="A125" s="260"/>
      <c r="B125" s="260"/>
      <c r="C125" s="260"/>
      <c r="D125" s="260"/>
      <c r="E125" s="261"/>
      <c r="F125" s="261"/>
      <c r="G125" s="260"/>
      <c r="H125" s="260"/>
      <c r="I125" s="260"/>
      <c r="J125" s="305"/>
      <c r="K125" s="260"/>
      <c r="L125" s="260"/>
      <c r="M125" s="260"/>
      <c r="N125" s="260"/>
      <c r="O125" s="260"/>
      <c r="P125" s="260"/>
      <c r="Q125" s="260"/>
      <c r="R125" s="260"/>
      <c r="S125" s="261"/>
      <c r="T125" s="261"/>
      <c r="U125" s="261"/>
      <c r="V125" s="260"/>
      <c r="W125" s="260"/>
      <c r="X125" s="260"/>
      <c r="Y125" s="260"/>
      <c r="Z125" s="260"/>
      <c r="AA125" s="260"/>
      <c r="AB125" s="260"/>
    </row>
    <row r="126" spans="1:28">
      <c r="A126" s="260"/>
      <c r="B126" s="260"/>
      <c r="C126" s="260"/>
      <c r="D126" s="260"/>
      <c r="E126" s="261"/>
      <c r="F126" s="261"/>
      <c r="G126" s="260"/>
      <c r="H126" s="260"/>
      <c r="I126" s="260"/>
      <c r="J126" s="305"/>
      <c r="K126" s="260"/>
      <c r="L126" s="260"/>
      <c r="M126" s="260"/>
      <c r="N126" s="260"/>
      <c r="O126" s="260"/>
      <c r="P126" s="260"/>
      <c r="Q126" s="260"/>
      <c r="R126" s="260"/>
      <c r="S126" s="261"/>
      <c r="T126" s="261"/>
      <c r="U126" s="261"/>
      <c r="V126" s="260"/>
      <c r="W126" s="260"/>
      <c r="X126" s="260"/>
      <c r="Y126" s="260"/>
      <c r="Z126" s="260"/>
      <c r="AA126" s="260"/>
      <c r="AB126" s="260"/>
    </row>
    <row r="127" spans="1:28">
      <c r="A127" s="260"/>
      <c r="B127" s="260"/>
      <c r="C127" s="260"/>
      <c r="D127" s="260"/>
      <c r="E127" s="261"/>
      <c r="F127" s="261"/>
      <c r="G127" s="260"/>
      <c r="H127" s="260"/>
      <c r="I127" s="260"/>
      <c r="J127" s="306"/>
      <c r="K127" s="260"/>
      <c r="L127" s="260"/>
      <c r="M127" s="260"/>
      <c r="N127" s="260"/>
      <c r="O127" s="260"/>
      <c r="P127" s="260"/>
      <c r="Q127" s="260"/>
      <c r="R127" s="260"/>
      <c r="S127" s="261"/>
      <c r="T127" s="261"/>
      <c r="U127" s="261"/>
      <c r="V127" s="260"/>
      <c r="W127" s="260"/>
      <c r="X127" s="260"/>
      <c r="Y127" s="260"/>
      <c r="Z127" s="260"/>
      <c r="AA127" s="260"/>
      <c r="AB127" s="260"/>
    </row>
    <row r="128" spans="1:28">
      <c r="A128" s="260"/>
      <c r="B128" s="260"/>
      <c r="C128" s="260"/>
      <c r="D128" s="260"/>
      <c r="E128" s="261"/>
      <c r="F128" s="261"/>
      <c r="G128" s="260"/>
      <c r="H128" s="260"/>
      <c r="I128" s="260"/>
      <c r="J128" s="306"/>
      <c r="K128" s="260"/>
      <c r="L128" s="260"/>
      <c r="M128" s="260"/>
      <c r="N128" s="260"/>
      <c r="O128" s="260"/>
      <c r="P128" s="260"/>
      <c r="Q128" s="260"/>
      <c r="R128" s="260"/>
      <c r="S128" s="261"/>
      <c r="T128" s="261"/>
      <c r="U128" s="261"/>
      <c r="V128" s="260"/>
      <c r="W128" s="260"/>
      <c r="X128" s="260"/>
      <c r="Y128" s="260"/>
      <c r="Z128" s="260"/>
      <c r="AA128" s="260"/>
      <c r="AB128" s="260"/>
    </row>
    <row r="129" spans="1:28">
      <c r="A129" s="260"/>
      <c r="B129" s="260"/>
      <c r="C129" s="260"/>
      <c r="D129" s="260"/>
      <c r="E129" s="261"/>
      <c r="F129" s="261"/>
      <c r="G129" s="260"/>
      <c r="H129" s="260"/>
      <c r="I129" s="260"/>
      <c r="J129" s="306"/>
      <c r="K129" s="260"/>
      <c r="L129" s="260"/>
      <c r="M129" s="260"/>
      <c r="N129" s="260"/>
      <c r="O129" s="260"/>
      <c r="P129" s="260"/>
      <c r="Q129" s="260"/>
      <c r="R129" s="260"/>
      <c r="S129" s="261"/>
      <c r="T129" s="261"/>
      <c r="U129" s="261"/>
      <c r="V129" s="260"/>
      <c r="W129" s="260"/>
      <c r="X129" s="260"/>
      <c r="Y129" s="260"/>
      <c r="Z129" s="260"/>
      <c r="AA129" s="260"/>
      <c r="AB129" s="260"/>
    </row>
    <row r="130" spans="1:28">
      <c r="A130" s="260"/>
      <c r="B130" s="260"/>
      <c r="C130" s="260"/>
      <c r="D130" s="260"/>
      <c r="E130" s="261"/>
      <c r="F130" s="261"/>
      <c r="G130" s="260"/>
      <c r="H130" s="260"/>
      <c r="I130" s="260"/>
      <c r="J130" s="306"/>
      <c r="K130" s="260"/>
      <c r="L130" s="260"/>
      <c r="M130" s="260"/>
      <c r="N130" s="260"/>
      <c r="O130" s="260"/>
      <c r="P130" s="260"/>
      <c r="Q130" s="260"/>
      <c r="R130" s="260"/>
      <c r="S130" s="261"/>
      <c r="T130" s="261"/>
      <c r="U130" s="261"/>
      <c r="V130" s="260"/>
      <c r="W130" s="260"/>
      <c r="X130" s="260"/>
      <c r="Y130" s="260"/>
      <c r="Z130" s="260"/>
      <c r="AA130" s="260"/>
      <c r="AB130" s="260"/>
    </row>
    <row r="131" spans="1:28">
      <c r="A131" s="260"/>
      <c r="B131" s="260"/>
      <c r="C131" s="260"/>
      <c r="D131" s="260"/>
      <c r="E131" s="261"/>
      <c r="F131" s="261"/>
      <c r="G131" s="260"/>
      <c r="H131" s="260"/>
      <c r="I131" s="260"/>
      <c r="J131" s="306"/>
      <c r="K131" s="260"/>
      <c r="L131" s="260"/>
      <c r="M131" s="260"/>
      <c r="N131" s="260"/>
      <c r="O131" s="260"/>
      <c r="P131" s="260"/>
      <c r="Q131" s="260"/>
      <c r="R131" s="260"/>
      <c r="S131" s="261"/>
      <c r="T131" s="261"/>
      <c r="U131" s="261"/>
      <c r="V131" s="260"/>
      <c r="W131" s="260"/>
      <c r="X131" s="260"/>
      <c r="Y131" s="260"/>
      <c r="Z131" s="260"/>
      <c r="AA131" s="260"/>
      <c r="AB131" s="260"/>
    </row>
    <row r="132" spans="1:28">
      <c r="A132" s="260"/>
      <c r="B132" s="260"/>
      <c r="C132" s="260"/>
      <c r="D132" s="260"/>
      <c r="E132" s="261"/>
      <c r="F132" s="261"/>
      <c r="G132" s="260"/>
      <c r="H132" s="260"/>
      <c r="I132" s="260"/>
      <c r="J132" s="305"/>
      <c r="K132" s="260"/>
      <c r="L132" s="260"/>
      <c r="M132" s="260"/>
      <c r="N132" s="260"/>
      <c r="O132" s="260"/>
      <c r="P132" s="260"/>
      <c r="Q132" s="260"/>
      <c r="R132" s="260"/>
      <c r="S132" s="261"/>
      <c r="T132" s="261"/>
      <c r="U132" s="261"/>
      <c r="V132" s="260"/>
      <c r="W132" s="260"/>
      <c r="X132" s="260"/>
      <c r="Y132" s="260"/>
      <c r="Z132" s="260"/>
      <c r="AA132" s="260"/>
      <c r="AB132" s="260"/>
    </row>
    <row r="133" spans="1:28">
      <c r="A133" s="260"/>
      <c r="B133" s="260"/>
      <c r="C133" s="260"/>
      <c r="D133" s="260"/>
      <c r="E133" s="261"/>
      <c r="F133" s="261"/>
      <c r="G133" s="260"/>
      <c r="H133" s="260"/>
      <c r="I133" s="260"/>
      <c r="J133" s="306"/>
      <c r="K133" s="260"/>
      <c r="L133" s="260"/>
      <c r="M133" s="260"/>
      <c r="N133" s="260"/>
      <c r="O133" s="260"/>
      <c r="P133" s="260"/>
      <c r="Q133" s="260"/>
      <c r="R133" s="260"/>
      <c r="S133" s="261"/>
      <c r="T133" s="261"/>
      <c r="U133" s="261"/>
      <c r="V133" s="260"/>
      <c r="W133" s="260"/>
      <c r="X133" s="260"/>
      <c r="Y133" s="260"/>
      <c r="Z133" s="260"/>
      <c r="AA133" s="260"/>
      <c r="AB133" s="260"/>
    </row>
    <row r="134" spans="1:28">
      <c r="A134" s="260"/>
      <c r="B134" s="260"/>
      <c r="C134" s="260"/>
      <c r="D134" s="260"/>
      <c r="E134" s="261"/>
      <c r="F134" s="261"/>
      <c r="G134" s="260"/>
      <c r="H134" s="260"/>
      <c r="I134" s="260"/>
      <c r="J134" s="306"/>
      <c r="K134" s="260"/>
      <c r="L134" s="260"/>
      <c r="M134" s="260"/>
      <c r="N134" s="260"/>
      <c r="O134" s="260"/>
      <c r="P134" s="260"/>
      <c r="Q134" s="260"/>
      <c r="R134" s="260"/>
      <c r="S134" s="261"/>
      <c r="T134" s="261"/>
      <c r="U134" s="261"/>
      <c r="V134" s="260"/>
      <c r="W134" s="260"/>
      <c r="X134" s="260"/>
      <c r="Y134" s="260"/>
      <c r="Z134" s="260"/>
      <c r="AA134" s="260"/>
      <c r="AB134" s="260"/>
    </row>
    <row r="135" spans="1:28">
      <c r="A135" s="260"/>
      <c r="B135" s="260"/>
      <c r="C135" s="260"/>
      <c r="D135" s="260"/>
      <c r="E135" s="261"/>
      <c r="F135" s="261"/>
      <c r="G135" s="260"/>
      <c r="H135" s="260"/>
      <c r="I135" s="260"/>
      <c r="J135" s="307"/>
      <c r="K135" s="260"/>
      <c r="L135" s="260"/>
      <c r="M135" s="260"/>
      <c r="N135" s="260"/>
      <c r="O135" s="260"/>
      <c r="P135" s="260"/>
      <c r="Q135" s="260"/>
      <c r="R135" s="260"/>
      <c r="S135" s="261"/>
      <c r="T135" s="261"/>
      <c r="U135" s="261"/>
      <c r="V135" s="260"/>
      <c r="W135" s="260"/>
      <c r="X135" s="260"/>
      <c r="Y135" s="260"/>
      <c r="Z135" s="260"/>
      <c r="AA135" s="260"/>
      <c r="AB135" s="260"/>
    </row>
    <row r="136" spans="1:28">
      <c r="A136" s="260"/>
      <c r="B136" s="260"/>
      <c r="C136" s="260"/>
      <c r="D136" s="260"/>
      <c r="E136" s="261"/>
      <c r="F136" s="261"/>
      <c r="G136" s="260"/>
      <c r="H136" s="260"/>
      <c r="I136" s="260"/>
      <c r="J136" s="307"/>
      <c r="K136" s="260"/>
      <c r="L136" s="260"/>
      <c r="M136" s="260"/>
      <c r="N136" s="260"/>
      <c r="O136" s="260"/>
      <c r="P136" s="260"/>
      <c r="Q136" s="260"/>
      <c r="R136" s="260"/>
      <c r="S136" s="261"/>
      <c r="T136" s="261"/>
      <c r="U136" s="261"/>
      <c r="V136" s="260"/>
      <c r="W136" s="260"/>
      <c r="X136" s="260"/>
      <c r="Y136" s="260"/>
      <c r="Z136" s="260"/>
      <c r="AA136" s="260"/>
      <c r="AB136" s="260"/>
    </row>
    <row r="137" spans="1:28">
      <c r="A137" s="260"/>
      <c r="B137" s="260"/>
      <c r="C137" s="260"/>
      <c r="D137" s="260"/>
      <c r="E137" s="261"/>
      <c r="F137" s="261"/>
      <c r="G137" s="260"/>
      <c r="H137" s="260"/>
      <c r="I137" s="260"/>
      <c r="J137" s="306"/>
      <c r="K137" s="260"/>
      <c r="L137" s="260"/>
      <c r="M137" s="260"/>
      <c r="N137" s="260"/>
      <c r="O137" s="260"/>
      <c r="P137" s="260"/>
      <c r="Q137" s="260"/>
      <c r="R137" s="260"/>
      <c r="S137" s="261"/>
      <c r="T137" s="261"/>
      <c r="U137" s="261"/>
      <c r="V137" s="260"/>
      <c r="W137" s="260"/>
      <c r="X137" s="260"/>
      <c r="Y137" s="260"/>
      <c r="Z137" s="260"/>
      <c r="AA137" s="260"/>
      <c r="AB137" s="260"/>
    </row>
    <row r="138" spans="1:28">
      <c r="A138" s="260"/>
      <c r="B138" s="260"/>
      <c r="C138" s="260"/>
      <c r="D138" s="260"/>
      <c r="E138" s="261"/>
      <c r="F138" s="260"/>
      <c r="G138" s="260"/>
      <c r="H138" s="260"/>
      <c r="I138" s="260"/>
      <c r="J138" s="304"/>
      <c r="K138" s="260"/>
      <c r="L138" s="260"/>
      <c r="M138" s="260"/>
      <c r="N138" s="260"/>
      <c r="O138" s="260"/>
      <c r="P138" s="260"/>
      <c r="Q138" s="260"/>
      <c r="R138" s="260"/>
      <c r="S138" s="261"/>
      <c r="T138" s="261"/>
      <c r="U138" s="261"/>
      <c r="V138" s="260"/>
      <c r="W138" s="260"/>
      <c r="X138" s="260"/>
      <c r="Y138" s="260"/>
      <c r="Z138" s="260"/>
      <c r="AA138" s="260"/>
      <c r="AB138" s="260"/>
    </row>
    <row r="139" spans="1:28">
      <c r="A139" s="260"/>
      <c r="B139" s="260"/>
      <c r="C139" s="260"/>
      <c r="D139" s="260"/>
      <c r="E139" s="261"/>
      <c r="F139" s="261"/>
      <c r="G139" s="260"/>
      <c r="H139" s="260"/>
      <c r="I139" s="260"/>
      <c r="J139" s="305"/>
      <c r="K139" s="260"/>
      <c r="L139" s="260"/>
      <c r="M139" s="260"/>
      <c r="N139" s="260"/>
      <c r="O139" s="260"/>
      <c r="P139" s="260"/>
      <c r="Q139" s="260"/>
      <c r="R139" s="260"/>
      <c r="S139" s="261"/>
      <c r="T139" s="261"/>
      <c r="U139" s="261"/>
      <c r="V139" s="260"/>
      <c r="W139" s="260"/>
      <c r="X139" s="260"/>
      <c r="Y139" s="260"/>
      <c r="Z139" s="260"/>
      <c r="AA139" s="260"/>
      <c r="AB139" s="260"/>
    </row>
    <row r="140" spans="1:28">
      <c r="A140" s="260"/>
      <c r="B140" s="260"/>
      <c r="C140" s="260"/>
      <c r="D140" s="260"/>
      <c r="E140" s="261"/>
      <c r="F140" s="261"/>
      <c r="G140" s="260"/>
      <c r="H140" s="260"/>
      <c r="I140" s="260"/>
      <c r="J140" s="305"/>
      <c r="K140" s="260"/>
      <c r="L140" s="260"/>
      <c r="M140" s="260"/>
      <c r="N140" s="260"/>
      <c r="O140" s="260"/>
      <c r="P140" s="260"/>
      <c r="Q140" s="260"/>
      <c r="R140" s="260"/>
      <c r="S140" s="261"/>
      <c r="T140" s="261"/>
      <c r="U140" s="261"/>
      <c r="V140" s="260"/>
      <c r="W140" s="260"/>
      <c r="X140" s="260"/>
      <c r="Y140" s="260"/>
      <c r="Z140" s="260"/>
      <c r="AA140" s="260"/>
      <c r="AB140" s="260"/>
    </row>
    <row r="141" spans="1:28">
      <c r="A141" s="260"/>
      <c r="B141" s="260"/>
      <c r="C141" s="260"/>
      <c r="D141" s="260"/>
      <c r="E141" s="261"/>
      <c r="F141" s="261"/>
      <c r="G141" s="260"/>
      <c r="H141" s="260"/>
      <c r="I141" s="260"/>
      <c r="J141" s="305"/>
      <c r="K141" s="260"/>
      <c r="L141" s="260"/>
      <c r="M141" s="260"/>
      <c r="N141" s="260"/>
      <c r="O141" s="260"/>
      <c r="P141" s="260"/>
      <c r="Q141" s="260"/>
      <c r="R141" s="260"/>
      <c r="S141" s="261"/>
      <c r="T141" s="261"/>
      <c r="U141" s="261"/>
      <c r="V141" s="260"/>
      <c r="W141" s="260"/>
      <c r="X141" s="260"/>
      <c r="Y141" s="260"/>
      <c r="Z141" s="260"/>
      <c r="AA141" s="260"/>
      <c r="AB141" s="260"/>
    </row>
    <row r="142" spans="1:28">
      <c r="A142" s="260"/>
      <c r="B142" s="260"/>
      <c r="C142" s="260"/>
      <c r="D142" s="260"/>
      <c r="E142" s="261"/>
      <c r="F142" s="261"/>
      <c r="G142" s="260"/>
      <c r="H142" s="260"/>
      <c r="I142" s="260"/>
      <c r="J142" s="305"/>
      <c r="K142" s="260"/>
      <c r="L142" s="260"/>
      <c r="M142" s="260"/>
      <c r="N142" s="260"/>
      <c r="O142" s="260"/>
      <c r="P142" s="260"/>
      <c r="Q142" s="260"/>
      <c r="R142" s="260"/>
      <c r="S142" s="261"/>
      <c r="T142" s="261"/>
      <c r="U142" s="261"/>
      <c r="V142" s="260"/>
      <c r="W142" s="260"/>
      <c r="X142" s="260"/>
      <c r="Y142" s="260"/>
      <c r="Z142" s="260"/>
      <c r="AA142" s="260"/>
      <c r="AB142" s="260"/>
    </row>
    <row r="143" spans="1:28">
      <c r="A143" s="260"/>
      <c r="B143" s="260"/>
      <c r="C143" s="260"/>
      <c r="D143" s="260"/>
      <c r="E143" s="261"/>
      <c r="F143" s="261"/>
      <c r="G143" s="260"/>
      <c r="H143" s="260"/>
      <c r="I143" s="260"/>
      <c r="J143" s="305"/>
      <c r="K143" s="260"/>
      <c r="L143" s="260"/>
      <c r="M143" s="260"/>
      <c r="N143" s="260"/>
      <c r="O143" s="260"/>
      <c r="P143" s="260"/>
      <c r="Q143" s="260"/>
      <c r="R143" s="260"/>
      <c r="S143" s="261"/>
      <c r="T143" s="261"/>
      <c r="U143" s="261"/>
      <c r="V143" s="260"/>
      <c r="W143" s="260"/>
      <c r="X143" s="260"/>
      <c r="Y143" s="260"/>
      <c r="Z143" s="260"/>
      <c r="AA143" s="260"/>
      <c r="AB143" s="260"/>
    </row>
    <row r="144" spans="1:28">
      <c r="A144" s="260"/>
      <c r="B144" s="260"/>
      <c r="C144" s="260"/>
      <c r="D144" s="260"/>
      <c r="E144" s="261"/>
      <c r="F144" s="261"/>
      <c r="G144" s="260"/>
      <c r="H144" s="260"/>
      <c r="I144" s="260"/>
      <c r="J144" s="278"/>
      <c r="K144" s="260"/>
      <c r="L144" s="260"/>
      <c r="M144" s="260"/>
      <c r="N144" s="260"/>
      <c r="O144" s="260"/>
      <c r="P144" s="260"/>
      <c r="Q144" s="260"/>
      <c r="R144" s="260"/>
      <c r="S144" s="261"/>
      <c r="T144" s="261"/>
      <c r="U144" s="261"/>
      <c r="V144" s="260"/>
      <c r="W144" s="260"/>
      <c r="X144" s="260"/>
      <c r="Y144" s="260"/>
      <c r="Z144" s="260"/>
      <c r="AA144" s="260"/>
      <c r="AB144" s="260"/>
    </row>
    <row r="145" spans="1:28">
      <c r="A145" s="260"/>
      <c r="B145" s="260"/>
      <c r="C145" s="260"/>
      <c r="D145" s="260"/>
      <c r="E145" s="261"/>
      <c r="F145" s="261"/>
      <c r="G145" s="260"/>
      <c r="H145" s="260"/>
      <c r="I145" s="260"/>
      <c r="J145" s="265"/>
      <c r="K145" s="260"/>
      <c r="L145" s="260"/>
      <c r="M145" s="260"/>
      <c r="N145" s="260"/>
      <c r="O145" s="260"/>
      <c r="P145" s="260"/>
      <c r="Q145" s="260"/>
      <c r="R145" s="260"/>
      <c r="S145" s="261"/>
      <c r="T145" s="261"/>
      <c r="U145" s="261"/>
      <c r="V145" s="260"/>
      <c r="W145" s="260"/>
      <c r="X145" s="260"/>
      <c r="Y145" s="260"/>
      <c r="Z145" s="260"/>
      <c r="AA145" s="260"/>
      <c r="AB145" s="260"/>
    </row>
    <row r="146" spans="1:28">
      <c r="A146" s="279"/>
      <c r="B146" s="260"/>
      <c r="C146" s="260"/>
      <c r="D146" s="260"/>
      <c r="E146" s="261"/>
      <c r="F146" s="260"/>
      <c r="G146" s="260"/>
      <c r="H146" s="260"/>
      <c r="I146" s="260"/>
      <c r="J146" s="263"/>
      <c r="K146" s="260"/>
      <c r="L146" s="260"/>
      <c r="M146" s="260"/>
      <c r="N146" s="260"/>
      <c r="O146" s="260"/>
      <c r="P146" s="260"/>
      <c r="Q146" s="260"/>
      <c r="R146" s="260"/>
      <c r="S146" s="261"/>
      <c r="T146" s="261"/>
      <c r="U146" s="261"/>
      <c r="V146" s="260"/>
      <c r="W146" s="260"/>
      <c r="X146" s="260"/>
      <c r="Y146" s="260"/>
      <c r="Z146" s="260"/>
      <c r="AA146" s="260"/>
      <c r="AB146" s="260"/>
    </row>
    <row r="147" spans="1:28">
      <c r="A147" s="260"/>
      <c r="B147" s="260"/>
      <c r="C147" s="260"/>
      <c r="D147" s="260"/>
      <c r="E147" s="261"/>
      <c r="F147" s="260"/>
      <c r="G147" s="260"/>
      <c r="H147" s="260"/>
      <c r="I147" s="260"/>
      <c r="J147" s="265"/>
      <c r="K147" s="260"/>
      <c r="L147" s="260"/>
      <c r="M147" s="260"/>
      <c r="N147" s="260"/>
      <c r="O147" s="260"/>
      <c r="P147" s="260"/>
      <c r="Q147" s="260"/>
      <c r="R147" s="260"/>
      <c r="S147" s="261"/>
      <c r="T147" s="261"/>
      <c r="U147" s="261"/>
      <c r="V147" s="260"/>
      <c r="W147" s="260"/>
      <c r="X147" s="260"/>
      <c r="Y147" s="260"/>
      <c r="Z147" s="260"/>
      <c r="AA147" s="260"/>
      <c r="AB147" s="260"/>
    </row>
    <row r="148" spans="1:28">
      <c r="A148" s="260"/>
      <c r="B148" s="260"/>
      <c r="C148" s="260"/>
      <c r="D148" s="260"/>
      <c r="E148" s="261"/>
      <c r="F148" s="260"/>
      <c r="G148" s="260"/>
      <c r="H148" s="260"/>
      <c r="I148" s="260"/>
      <c r="J148" s="278"/>
      <c r="K148" s="260"/>
      <c r="L148" s="260"/>
      <c r="M148" s="260"/>
      <c r="N148" s="260"/>
      <c r="O148" s="260"/>
      <c r="P148" s="260"/>
      <c r="Q148" s="260"/>
      <c r="R148" s="260"/>
      <c r="S148" s="261"/>
      <c r="T148" s="261"/>
      <c r="U148" s="261"/>
      <c r="V148" s="260"/>
      <c r="W148" s="260"/>
      <c r="X148" s="260"/>
      <c r="Y148" s="260"/>
      <c r="Z148" s="260"/>
      <c r="AA148" s="260"/>
      <c r="AB148" s="260"/>
    </row>
    <row r="149" spans="1:28">
      <c r="A149" s="260"/>
      <c r="B149" s="260"/>
      <c r="C149" s="260"/>
      <c r="D149" s="260"/>
      <c r="E149" s="261"/>
      <c r="F149" s="261"/>
      <c r="G149" s="260"/>
      <c r="H149" s="260"/>
      <c r="I149" s="260"/>
      <c r="J149" s="277"/>
      <c r="K149" s="260"/>
      <c r="L149" s="260"/>
      <c r="M149" s="260"/>
      <c r="N149" s="260"/>
      <c r="O149" s="260"/>
      <c r="P149" s="260"/>
      <c r="Q149" s="260"/>
      <c r="R149" s="260"/>
      <c r="S149" s="261"/>
      <c r="T149" s="261"/>
      <c r="U149" s="261"/>
      <c r="V149" s="260"/>
      <c r="W149" s="260"/>
      <c r="X149" s="260"/>
      <c r="Y149" s="260"/>
      <c r="Z149" s="260"/>
      <c r="AA149" s="260"/>
      <c r="AB149" s="260"/>
    </row>
    <row r="150" spans="1:28">
      <c r="A150" s="260"/>
      <c r="B150" s="260"/>
      <c r="C150" s="260"/>
      <c r="D150" s="260"/>
      <c r="E150" s="261"/>
      <c r="F150" s="261"/>
      <c r="G150" s="260"/>
      <c r="H150" s="260"/>
      <c r="I150" s="260"/>
      <c r="J150" s="278"/>
      <c r="K150" s="260"/>
      <c r="L150" s="260"/>
      <c r="M150" s="260"/>
      <c r="N150" s="260"/>
      <c r="O150" s="260"/>
      <c r="P150" s="260"/>
      <c r="Q150" s="260"/>
      <c r="R150" s="260"/>
      <c r="S150" s="261"/>
      <c r="T150" s="261"/>
      <c r="U150" s="261"/>
      <c r="V150" s="260"/>
      <c r="W150" s="260"/>
      <c r="X150" s="260"/>
      <c r="Y150" s="260"/>
      <c r="Z150" s="260"/>
      <c r="AA150" s="260"/>
      <c r="AB150" s="260"/>
    </row>
    <row r="151" spans="1:28">
      <c r="A151" s="260"/>
      <c r="B151" s="260"/>
      <c r="C151" s="260"/>
      <c r="D151" s="260"/>
      <c r="E151" s="261"/>
      <c r="F151" s="261"/>
      <c r="G151" s="260"/>
      <c r="H151" s="260"/>
      <c r="I151" s="260"/>
      <c r="J151" s="265"/>
      <c r="K151" s="260"/>
      <c r="L151" s="260"/>
      <c r="M151" s="260"/>
      <c r="N151" s="260"/>
      <c r="O151" s="260"/>
      <c r="P151" s="260"/>
      <c r="Q151" s="260"/>
      <c r="R151" s="260"/>
      <c r="S151" s="261"/>
      <c r="T151" s="261"/>
      <c r="U151" s="261"/>
      <c r="V151" s="260"/>
      <c r="W151" s="260"/>
      <c r="X151" s="260"/>
      <c r="Y151" s="260"/>
      <c r="Z151" s="260"/>
      <c r="AA151" s="260"/>
      <c r="AB151" s="260"/>
    </row>
    <row r="152" spans="1:28">
      <c r="A152" s="260"/>
      <c r="B152" s="260"/>
      <c r="C152" s="260"/>
      <c r="D152" s="260"/>
      <c r="E152" s="261"/>
      <c r="F152" s="260"/>
      <c r="G152" s="260"/>
      <c r="H152" s="260"/>
      <c r="I152" s="260"/>
      <c r="J152" s="278"/>
      <c r="K152" s="260"/>
      <c r="L152" s="260"/>
      <c r="M152" s="260"/>
      <c r="N152" s="260"/>
      <c r="O152" s="260"/>
      <c r="P152" s="260"/>
      <c r="Q152" s="260"/>
      <c r="R152" s="260"/>
      <c r="S152" s="261"/>
      <c r="T152" s="261"/>
      <c r="U152" s="261"/>
      <c r="V152" s="260"/>
      <c r="W152" s="260"/>
      <c r="X152" s="260"/>
      <c r="Y152" s="260"/>
      <c r="Z152" s="260"/>
      <c r="AA152" s="260"/>
      <c r="AB152" s="260"/>
    </row>
    <row r="153" spans="1:28">
      <c r="A153" s="260"/>
      <c r="B153" s="260"/>
      <c r="C153" s="260"/>
      <c r="D153" s="260"/>
      <c r="E153" s="261"/>
      <c r="F153" s="261"/>
      <c r="G153" s="260"/>
      <c r="H153" s="260"/>
      <c r="I153" s="260"/>
      <c r="J153" s="278"/>
      <c r="K153" s="260"/>
      <c r="L153" s="260"/>
      <c r="M153" s="260"/>
      <c r="N153" s="260"/>
      <c r="O153" s="260"/>
      <c r="P153" s="260"/>
      <c r="Q153" s="260"/>
      <c r="R153" s="260"/>
      <c r="S153" s="261"/>
      <c r="T153" s="261"/>
      <c r="U153" s="261"/>
      <c r="V153" s="260"/>
      <c r="W153" s="260"/>
      <c r="X153" s="260"/>
      <c r="Y153" s="260"/>
      <c r="Z153" s="260"/>
      <c r="AA153" s="260"/>
      <c r="AB153" s="260"/>
    </row>
    <row r="154" spans="1:28">
      <c r="A154" s="260"/>
      <c r="B154" s="260"/>
      <c r="C154" s="260"/>
      <c r="D154" s="260"/>
      <c r="E154" s="261"/>
      <c r="F154" s="261"/>
      <c r="G154" s="261"/>
      <c r="H154" s="260"/>
      <c r="I154" s="260"/>
      <c r="J154" s="263"/>
      <c r="K154" s="260"/>
      <c r="L154" s="260"/>
      <c r="M154" s="260"/>
      <c r="N154" s="260"/>
      <c r="O154" s="260"/>
      <c r="P154" s="260"/>
      <c r="Q154" s="260"/>
      <c r="R154" s="260"/>
      <c r="S154" s="261"/>
      <c r="T154" s="261"/>
      <c r="U154" s="261"/>
      <c r="V154" s="260"/>
      <c r="W154" s="260"/>
      <c r="X154" s="260"/>
      <c r="Y154" s="260"/>
      <c r="Z154" s="260"/>
      <c r="AA154" s="260"/>
      <c r="AB154" s="260"/>
    </row>
    <row r="155" spans="1:28">
      <c r="A155" s="260"/>
      <c r="B155" s="260"/>
      <c r="C155" s="260"/>
      <c r="D155" s="260"/>
      <c r="E155" s="261"/>
      <c r="F155" s="260"/>
      <c r="G155" s="260"/>
      <c r="H155" s="260"/>
      <c r="I155" s="260"/>
      <c r="J155" s="278"/>
      <c r="K155" s="260"/>
      <c r="L155" s="260"/>
      <c r="M155" s="260"/>
      <c r="N155" s="260"/>
      <c r="O155" s="260"/>
      <c r="P155" s="260"/>
      <c r="Q155" s="260"/>
      <c r="R155" s="260"/>
      <c r="S155" s="261"/>
      <c r="T155" s="261"/>
      <c r="U155" s="261"/>
      <c r="V155" s="260"/>
      <c r="W155" s="260"/>
      <c r="X155" s="260"/>
      <c r="Y155" s="260"/>
      <c r="Z155" s="260"/>
      <c r="AA155" s="260"/>
      <c r="AB155" s="260"/>
    </row>
    <row r="156" spans="1:28">
      <c r="A156" s="269"/>
      <c r="B156" s="269"/>
      <c r="C156" s="269"/>
      <c r="D156" s="269"/>
      <c r="E156" s="261"/>
      <c r="F156" s="261"/>
      <c r="G156" s="260"/>
      <c r="H156" s="260"/>
      <c r="I156" s="260"/>
      <c r="J156" s="278"/>
      <c r="K156" s="260"/>
      <c r="L156" s="260"/>
      <c r="M156" s="260"/>
      <c r="N156" s="260"/>
      <c r="O156" s="260"/>
      <c r="P156" s="260"/>
      <c r="Q156" s="260"/>
      <c r="R156" s="260"/>
      <c r="S156" s="261"/>
      <c r="T156" s="261"/>
      <c r="U156" s="261"/>
      <c r="V156" s="260"/>
      <c r="W156" s="260"/>
      <c r="X156" s="260"/>
      <c r="Y156" s="260"/>
      <c r="Z156" s="260"/>
      <c r="AA156" s="260"/>
      <c r="AB156" s="260"/>
    </row>
    <row r="157" spans="1:28">
      <c r="A157" s="260"/>
      <c r="B157" s="260"/>
      <c r="C157" s="260"/>
      <c r="D157" s="260"/>
      <c r="E157" s="261"/>
      <c r="F157" s="261"/>
      <c r="G157" s="261"/>
      <c r="H157" s="260"/>
      <c r="I157" s="260"/>
      <c r="J157" s="276"/>
      <c r="K157" s="260"/>
      <c r="L157" s="260"/>
      <c r="M157" s="260"/>
      <c r="N157" s="260"/>
      <c r="O157" s="260"/>
      <c r="P157" s="260"/>
      <c r="Q157" s="260"/>
      <c r="R157" s="260"/>
      <c r="S157" s="261"/>
      <c r="T157" s="261"/>
      <c r="U157" s="261"/>
      <c r="V157" s="260"/>
      <c r="W157" s="260"/>
      <c r="X157" s="260"/>
      <c r="Y157" s="260"/>
      <c r="Z157" s="260"/>
      <c r="AA157" s="260"/>
      <c r="AB157" s="260"/>
    </row>
    <row r="158" spans="1:28">
      <c r="A158" s="260"/>
      <c r="B158" s="260"/>
      <c r="C158" s="260"/>
      <c r="D158" s="260"/>
      <c r="E158" s="261"/>
      <c r="F158" s="261"/>
      <c r="G158" s="260"/>
      <c r="H158" s="260"/>
      <c r="I158" s="260"/>
      <c r="J158" s="277"/>
      <c r="K158" s="260"/>
      <c r="L158" s="260"/>
      <c r="M158" s="260"/>
      <c r="N158" s="260"/>
      <c r="O158" s="260"/>
      <c r="P158" s="260"/>
      <c r="Q158" s="260"/>
      <c r="R158" s="260"/>
      <c r="S158" s="261"/>
      <c r="T158" s="261"/>
      <c r="U158" s="261"/>
      <c r="V158" s="260"/>
      <c r="W158" s="260"/>
      <c r="X158" s="260"/>
      <c r="Y158" s="260"/>
      <c r="Z158" s="260"/>
      <c r="AA158" s="260"/>
      <c r="AB158" s="260"/>
    </row>
    <row r="159" spans="1:28">
      <c r="A159" s="260"/>
      <c r="B159" s="260"/>
      <c r="C159" s="260"/>
      <c r="D159" s="260"/>
      <c r="E159" s="261"/>
      <c r="F159" s="261"/>
      <c r="G159" s="260"/>
      <c r="H159" s="260"/>
      <c r="I159" s="260"/>
      <c r="J159" s="277"/>
      <c r="K159" s="260"/>
      <c r="L159" s="260"/>
      <c r="M159" s="260"/>
      <c r="N159" s="260"/>
      <c r="O159" s="260"/>
      <c r="P159" s="260"/>
      <c r="Q159" s="260"/>
      <c r="R159" s="260"/>
      <c r="S159" s="261"/>
      <c r="T159" s="261"/>
      <c r="U159" s="261"/>
      <c r="V159" s="260"/>
      <c r="W159" s="260"/>
      <c r="X159" s="260"/>
      <c r="Y159" s="260"/>
      <c r="Z159" s="260"/>
      <c r="AA159" s="260"/>
      <c r="AB159" s="260"/>
    </row>
    <row r="160" spans="1:28">
      <c r="A160" s="262"/>
      <c r="B160" s="260"/>
      <c r="C160" s="260"/>
      <c r="D160" s="260"/>
      <c r="E160" s="261"/>
      <c r="F160" s="261"/>
      <c r="G160" s="260"/>
      <c r="H160" s="260"/>
      <c r="I160" s="260"/>
      <c r="J160" s="277"/>
      <c r="K160" s="260"/>
      <c r="L160" s="260"/>
      <c r="M160" s="260"/>
      <c r="N160" s="260"/>
      <c r="O160" s="260"/>
      <c r="P160" s="260"/>
      <c r="Q160" s="260"/>
      <c r="R160" s="260"/>
      <c r="S160" s="261"/>
      <c r="T160" s="261"/>
      <c r="U160" s="261"/>
      <c r="V160" s="260"/>
      <c r="W160" s="260"/>
      <c r="X160" s="260"/>
      <c r="Y160" s="260"/>
      <c r="Z160" s="260"/>
      <c r="AA160" s="260"/>
      <c r="AB160" s="260"/>
    </row>
    <row r="161" spans="1:28">
      <c r="A161" s="262"/>
      <c r="B161" s="260"/>
      <c r="C161" s="260"/>
      <c r="D161" s="260"/>
      <c r="E161" s="261"/>
      <c r="F161" s="261"/>
      <c r="G161" s="260"/>
      <c r="H161" s="260"/>
      <c r="I161" s="260"/>
      <c r="J161" s="276"/>
      <c r="K161" s="260"/>
      <c r="L161" s="260"/>
      <c r="M161" s="260"/>
      <c r="N161" s="260"/>
      <c r="O161" s="260"/>
      <c r="P161" s="260"/>
      <c r="Q161" s="260"/>
      <c r="R161" s="260"/>
      <c r="S161" s="261"/>
      <c r="T161" s="261"/>
      <c r="U161" s="261"/>
      <c r="V161" s="260"/>
      <c r="W161" s="260"/>
      <c r="X161" s="260"/>
      <c r="Y161" s="260"/>
      <c r="Z161" s="260"/>
      <c r="AA161" s="260"/>
      <c r="AB161" s="260"/>
    </row>
    <row r="162" spans="1:28">
      <c r="A162" s="262"/>
      <c r="B162" s="260"/>
      <c r="C162" s="260"/>
      <c r="D162" s="260"/>
      <c r="E162" s="261"/>
      <c r="F162" s="261"/>
      <c r="G162" s="260"/>
      <c r="H162" s="260"/>
      <c r="I162" s="260"/>
      <c r="J162" s="276"/>
      <c r="K162" s="260"/>
      <c r="L162" s="260"/>
      <c r="M162" s="260"/>
      <c r="N162" s="260"/>
      <c r="O162" s="260"/>
      <c r="P162" s="260"/>
      <c r="Q162" s="260"/>
      <c r="R162" s="260"/>
      <c r="S162" s="261"/>
      <c r="T162" s="261"/>
      <c r="U162" s="261"/>
      <c r="V162" s="260"/>
      <c r="W162" s="260"/>
      <c r="X162" s="260"/>
      <c r="Y162" s="260"/>
      <c r="Z162" s="260"/>
      <c r="AA162" s="260"/>
      <c r="AB162" s="260"/>
    </row>
    <row r="163" spans="1:28">
      <c r="A163" s="262"/>
      <c r="B163" s="260"/>
      <c r="C163" s="260"/>
      <c r="D163" s="260"/>
      <c r="E163" s="261"/>
      <c r="F163" s="261"/>
      <c r="G163" s="260"/>
      <c r="H163" s="260"/>
      <c r="I163" s="260"/>
      <c r="J163" s="277"/>
      <c r="K163" s="260"/>
      <c r="L163" s="260"/>
      <c r="M163" s="260"/>
      <c r="N163" s="260"/>
      <c r="O163" s="260"/>
      <c r="P163" s="260"/>
      <c r="Q163" s="260"/>
      <c r="R163" s="260"/>
      <c r="S163" s="261"/>
      <c r="T163" s="261"/>
      <c r="U163" s="261"/>
      <c r="V163" s="260"/>
      <c r="W163" s="260"/>
      <c r="X163" s="260"/>
      <c r="Y163" s="260"/>
      <c r="Z163" s="260"/>
      <c r="AA163" s="260"/>
      <c r="AB163" s="260"/>
    </row>
    <row r="164" spans="1:28">
      <c r="A164" s="262"/>
      <c r="B164" s="260"/>
      <c r="C164" s="260"/>
      <c r="D164" s="260"/>
      <c r="E164" s="261"/>
      <c r="F164" s="261"/>
      <c r="G164" s="260"/>
      <c r="H164" s="260"/>
      <c r="I164" s="260"/>
      <c r="J164" s="277"/>
      <c r="K164" s="260"/>
      <c r="L164" s="260"/>
      <c r="M164" s="260"/>
      <c r="N164" s="260"/>
      <c r="O164" s="260"/>
      <c r="P164" s="260"/>
      <c r="Q164" s="260"/>
      <c r="R164" s="260"/>
      <c r="S164" s="261"/>
      <c r="T164" s="261"/>
      <c r="U164" s="261"/>
      <c r="V164" s="260"/>
      <c r="W164" s="260"/>
      <c r="X164" s="260"/>
      <c r="Y164" s="260"/>
      <c r="Z164" s="260"/>
      <c r="AA164" s="260"/>
      <c r="AB164" s="260"/>
    </row>
    <row r="165" spans="1:28">
      <c r="A165" s="262"/>
      <c r="B165" s="260"/>
      <c r="C165" s="260"/>
      <c r="D165" s="260"/>
      <c r="E165" s="261"/>
      <c r="F165" s="261"/>
      <c r="G165" s="260"/>
      <c r="H165" s="260"/>
      <c r="I165" s="260"/>
      <c r="J165" s="274"/>
      <c r="K165" s="260"/>
      <c r="L165" s="260"/>
      <c r="M165" s="260"/>
      <c r="N165" s="260"/>
      <c r="O165" s="260"/>
      <c r="P165" s="260"/>
      <c r="Q165" s="260"/>
      <c r="R165" s="260"/>
      <c r="S165" s="261"/>
      <c r="T165" s="261"/>
      <c r="U165" s="261"/>
      <c r="V165" s="260"/>
      <c r="W165" s="260"/>
      <c r="X165" s="260"/>
      <c r="Y165" s="260"/>
      <c r="Z165" s="260"/>
      <c r="AA165" s="260"/>
      <c r="AB165" s="260"/>
    </row>
    <row r="166" spans="1:28">
      <c r="A166" s="274"/>
      <c r="B166" s="260"/>
      <c r="C166" s="260"/>
      <c r="D166" s="260"/>
      <c r="E166" s="261"/>
      <c r="F166" s="261"/>
      <c r="G166" s="260"/>
      <c r="H166" s="260"/>
      <c r="I166" s="260"/>
      <c r="J166" s="265"/>
      <c r="K166" s="260"/>
      <c r="L166" s="260"/>
      <c r="M166" s="260"/>
      <c r="N166" s="260"/>
      <c r="O166" s="260"/>
      <c r="P166" s="260"/>
      <c r="Q166" s="260"/>
      <c r="R166" s="260"/>
      <c r="S166" s="261"/>
      <c r="T166" s="261"/>
      <c r="U166" s="261"/>
      <c r="V166" s="260"/>
      <c r="W166" s="260"/>
      <c r="X166" s="260"/>
      <c r="Y166" s="260"/>
      <c r="Z166" s="260"/>
      <c r="AA166" s="260"/>
      <c r="AB166" s="260"/>
    </row>
    <row r="167" spans="1:28">
      <c r="A167" s="274"/>
      <c r="B167" s="260"/>
      <c r="C167" s="260"/>
      <c r="D167" s="260"/>
      <c r="E167" s="261"/>
      <c r="F167" s="261"/>
      <c r="G167" s="260"/>
      <c r="H167" s="260"/>
      <c r="I167" s="260"/>
      <c r="J167" s="265"/>
      <c r="K167" s="260"/>
      <c r="L167" s="260"/>
      <c r="M167" s="260"/>
      <c r="N167" s="260"/>
      <c r="O167" s="260"/>
      <c r="P167" s="260"/>
      <c r="Q167" s="260"/>
      <c r="R167" s="260"/>
      <c r="S167" s="261"/>
      <c r="T167" s="261"/>
      <c r="U167" s="261"/>
      <c r="V167" s="260"/>
      <c r="W167" s="260"/>
      <c r="X167" s="260"/>
      <c r="Y167" s="260"/>
      <c r="Z167" s="260"/>
      <c r="AA167" s="260"/>
      <c r="AB167" s="260"/>
    </row>
    <row r="168" spans="1:28">
      <c r="A168" s="274"/>
      <c r="B168" s="260"/>
      <c r="C168" s="260"/>
      <c r="D168" s="260"/>
      <c r="E168" s="261"/>
      <c r="F168" s="261"/>
      <c r="G168" s="260"/>
      <c r="H168" s="260"/>
      <c r="I168" s="260"/>
      <c r="J168" s="277"/>
      <c r="K168" s="260"/>
      <c r="L168" s="260"/>
      <c r="M168" s="260"/>
      <c r="N168" s="260"/>
      <c r="O168" s="260"/>
      <c r="P168" s="260"/>
      <c r="Q168" s="260"/>
      <c r="R168" s="260"/>
      <c r="S168" s="261"/>
      <c r="T168" s="261"/>
      <c r="U168" s="261"/>
      <c r="V168" s="260"/>
      <c r="W168" s="260"/>
      <c r="X168" s="260"/>
      <c r="Y168" s="260"/>
      <c r="Z168" s="260"/>
      <c r="AA168" s="260"/>
      <c r="AB168" s="260"/>
    </row>
    <row r="169" spans="1:28">
      <c r="A169" s="262"/>
      <c r="B169" s="260"/>
      <c r="C169" s="260"/>
      <c r="D169" s="260"/>
      <c r="E169" s="261"/>
      <c r="F169" s="261"/>
      <c r="G169" s="260"/>
      <c r="H169" s="260"/>
      <c r="I169" s="260"/>
      <c r="J169" s="277"/>
      <c r="K169" s="260"/>
      <c r="L169" s="260"/>
      <c r="M169" s="260"/>
      <c r="N169" s="260"/>
      <c r="O169" s="260"/>
      <c r="P169" s="260"/>
      <c r="Q169" s="260"/>
      <c r="R169" s="260"/>
      <c r="S169" s="261"/>
      <c r="T169" s="261"/>
      <c r="U169" s="261"/>
      <c r="V169" s="260"/>
      <c r="W169" s="260"/>
      <c r="X169" s="260"/>
      <c r="Y169" s="260"/>
      <c r="Z169" s="260"/>
      <c r="AA169" s="260"/>
      <c r="AB169" s="260"/>
    </row>
    <row r="170" spans="1:28">
      <c r="A170" s="262"/>
      <c r="B170" s="260"/>
      <c r="C170" s="260"/>
      <c r="D170" s="260"/>
      <c r="E170" s="261"/>
      <c r="F170" s="261"/>
      <c r="G170" s="260"/>
      <c r="H170" s="260"/>
      <c r="I170" s="260"/>
      <c r="J170" s="265"/>
      <c r="K170" s="260"/>
      <c r="L170" s="260"/>
      <c r="M170" s="260"/>
      <c r="N170" s="260"/>
      <c r="O170" s="260"/>
      <c r="P170" s="260"/>
      <c r="Q170" s="260"/>
      <c r="R170" s="260"/>
      <c r="S170" s="261"/>
      <c r="T170" s="261"/>
      <c r="U170" s="261"/>
      <c r="V170" s="260"/>
      <c r="W170" s="260"/>
      <c r="X170" s="260"/>
      <c r="Y170" s="260"/>
      <c r="Z170" s="260"/>
      <c r="AA170" s="260"/>
      <c r="AB170" s="260"/>
    </row>
    <row r="171" spans="1:28">
      <c r="A171" s="260"/>
      <c r="B171" s="260"/>
      <c r="C171" s="260"/>
      <c r="D171" s="260"/>
      <c r="E171" s="261"/>
      <c r="F171" s="260"/>
      <c r="G171" s="260"/>
      <c r="H171" s="260"/>
      <c r="I171" s="260"/>
      <c r="J171" s="276"/>
      <c r="K171" s="260"/>
      <c r="L171" s="260"/>
      <c r="M171" s="260"/>
      <c r="N171" s="260"/>
      <c r="O171" s="260"/>
      <c r="P171" s="260"/>
      <c r="Q171" s="260"/>
      <c r="R171" s="260"/>
      <c r="S171" s="261"/>
      <c r="T171" s="261"/>
      <c r="U171" s="261"/>
      <c r="V171" s="260"/>
      <c r="W171" s="260"/>
      <c r="X171" s="260"/>
      <c r="Y171" s="260"/>
      <c r="Z171" s="260"/>
      <c r="AA171" s="260"/>
      <c r="AB171" s="260"/>
    </row>
    <row r="172" spans="1:28">
      <c r="A172" s="260"/>
      <c r="B172" s="260"/>
      <c r="C172" s="260"/>
      <c r="D172" s="260"/>
      <c r="E172" s="261"/>
      <c r="F172" s="261"/>
      <c r="G172" s="260"/>
      <c r="H172" s="260"/>
      <c r="I172" s="260"/>
      <c r="J172" s="265"/>
      <c r="K172" s="260"/>
      <c r="L172" s="260"/>
      <c r="M172" s="260"/>
      <c r="N172" s="260"/>
      <c r="O172" s="260"/>
      <c r="P172" s="260"/>
      <c r="Q172" s="260"/>
      <c r="R172" s="260"/>
      <c r="S172" s="261"/>
      <c r="T172" s="261"/>
      <c r="U172" s="261"/>
      <c r="V172" s="260"/>
      <c r="W172" s="260"/>
      <c r="X172" s="260"/>
      <c r="Y172" s="260"/>
      <c r="Z172" s="260"/>
      <c r="AA172" s="260"/>
      <c r="AB172" s="260"/>
    </row>
    <row r="173" spans="1:28">
      <c r="A173" s="279"/>
      <c r="B173" s="260"/>
      <c r="C173" s="260"/>
      <c r="D173" s="260"/>
      <c r="E173" s="261"/>
      <c r="F173" s="260"/>
      <c r="G173" s="260"/>
      <c r="H173" s="260"/>
      <c r="I173" s="260"/>
      <c r="J173" s="265"/>
      <c r="K173" s="260"/>
      <c r="L173" s="260"/>
      <c r="M173" s="260"/>
      <c r="N173" s="260"/>
      <c r="O173" s="260"/>
      <c r="P173" s="260"/>
      <c r="Q173" s="260"/>
      <c r="R173" s="260"/>
      <c r="S173" s="261"/>
      <c r="T173" s="261"/>
      <c r="U173" s="261"/>
      <c r="V173" s="260"/>
      <c r="W173" s="260"/>
      <c r="X173" s="260"/>
      <c r="Y173" s="260"/>
      <c r="Z173" s="260"/>
      <c r="AA173" s="260"/>
      <c r="AB173" s="260"/>
    </row>
    <row r="174" spans="1:28">
      <c r="A174" s="260"/>
      <c r="B174" s="260"/>
      <c r="C174" s="260"/>
      <c r="D174" s="260"/>
      <c r="E174" s="261"/>
      <c r="F174" s="260"/>
      <c r="G174" s="260"/>
      <c r="H174" s="260"/>
      <c r="I174" s="260"/>
      <c r="J174" s="262"/>
      <c r="K174" s="260"/>
      <c r="L174" s="260"/>
      <c r="M174" s="260"/>
      <c r="N174" s="260"/>
      <c r="O174" s="260"/>
      <c r="P174" s="260"/>
      <c r="Q174" s="260"/>
      <c r="R174" s="260"/>
      <c r="S174" s="261"/>
      <c r="T174" s="261"/>
      <c r="U174" s="261"/>
      <c r="V174" s="260"/>
      <c r="W174" s="260"/>
      <c r="X174" s="260"/>
      <c r="Y174" s="260"/>
      <c r="Z174" s="260"/>
      <c r="AA174" s="260"/>
      <c r="AB174" s="260"/>
    </row>
    <row r="175" spans="1:28">
      <c r="A175" s="260"/>
      <c r="B175" s="260"/>
      <c r="C175" s="260"/>
      <c r="D175" s="260"/>
      <c r="E175" s="261"/>
      <c r="F175" s="261"/>
      <c r="G175" s="260"/>
      <c r="H175" s="260"/>
      <c r="I175" s="260"/>
      <c r="J175" s="277"/>
      <c r="K175" s="260"/>
      <c r="L175" s="260"/>
      <c r="M175" s="260"/>
      <c r="N175" s="260"/>
      <c r="O175" s="260"/>
      <c r="P175" s="260"/>
      <c r="Q175" s="260"/>
      <c r="R175" s="260"/>
      <c r="S175" s="261"/>
      <c r="T175" s="261"/>
      <c r="U175" s="270"/>
      <c r="V175" s="260"/>
      <c r="W175" s="260"/>
      <c r="X175" s="260"/>
      <c r="Y175" s="260"/>
      <c r="Z175" s="260"/>
      <c r="AA175" s="260"/>
      <c r="AB175" s="260"/>
    </row>
    <row r="176" spans="1:28">
      <c r="A176" s="260"/>
      <c r="B176" s="260"/>
      <c r="C176" s="260"/>
      <c r="D176" s="260"/>
      <c r="E176" s="261"/>
      <c r="F176" s="261"/>
      <c r="G176" s="260"/>
      <c r="H176" s="260"/>
      <c r="I176" s="260"/>
      <c r="J176" s="277"/>
      <c r="K176" s="260"/>
      <c r="L176" s="260"/>
      <c r="M176" s="260"/>
      <c r="N176" s="260"/>
      <c r="O176" s="260"/>
      <c r="P176" s="260"/>
      <c r="Q176" s="260"/>
      <c r="R176" s="260"/>
      <c r="S176" s="261"/>
      <c r="T176" s="261"/>
      <c r="U176" s="261"/>
      <c r="V176" s="260"/>
      <c r="W176" s="260"/>
      <c r="X176" s="260"/>
      <c r="Y176" s="260"/>
      <c r="Z176" s="260"/>
      <c r="AA176" s="260"/>
      <c r="AB176" s="260"/>
    </row>
    <row r="177" spans="1:28">
      <c r="A177" s="260"/>
      <c r="B177" s="260"/>
      <c r="C177" s="260"/>
      <c r="D177" s="260"/>
      <c r="E177" s="261"/>
      <c r="F177" s="261"/>
      <c r="G177" s="260"/>
      <c r="H177" s="260"/>
      <c r="I177" s="260"/>
      <c r="J177" s="278"/>
      <c r="K177" s="260"/>
      <c r="L177" s="260"/>
      <c r="M177" s="260"/>
      <c r="N177" s="260"/>
      <c r="O177" s="260"/>
      <c r="P177" s="260"/>
      <c r="Q177" s="260"/>
      <c r="R177" s="260"/>
      <c r="S177" s="261"/>
      <c r="T177" s="261"/>
      <c r="U177" s="261"/>
      <c r="V177" s="260"/>
      <c r="W177" s="260"/>
      <c r="X177" s="260"/>
      <c r="Y177" s="260"/>
      <c r="Z177" s="260"/>
      <c r="AA177" s="260"/>
      <c r="AB177" s="260"/>
    </row>
    <row r="178" spans="1:28">
      <c r="A178" s="260"/>
      <c r="B178" s="260"/>
      <c r="C178" s="260"/>
      <c r="D178" s="260"/>
      <c r="E178" s="261"/>
      <c r="F178" s="261"/>
      <c r="G178" s="260"/>
      <c r="H178" s="260"/>
      <c r="I178" s="260"/>
      <c r="J178" s="278"/>
      <c r="K178" s="260"/>
      <c r="L178" s="260"/>
      <c r="M178" s="260"/>
      <c r="N178" s="260"/>
      <c r="O178" s="260"/>
      <c r="P178" s="260"/>
      <c r="Q178" s="260"/>
      <c r="R178" s="260"/>
      <c r="S178" s="261"/>
      <c r="T178" s="261"/>
      <c r="U178" s="261"/>
      <c r="V178" s="260"/>
      <c r="W178" s="260"/>
      <c r="X178" s="260"/>
      <c r="Y178" s="260"/>
      <c r="Z178" s="260"/>
      <c r="AA178" s="260"/>
      <c r="AB178" s="260"/>
    </row>
    <row r="179" spans="1:28">
      <c r="A179" s="260"/>
      <c r="B179" s="260"/>
      <c r="C179" s="260"/>
      <c r="D179" s="260"/>
      <c r="E179" s="261"/>
      <c r="F179" s="261"/>
      <c r="G179" s="260"/>
      <c r="H179" s="260"/>
      <c r="I179" s="260"/>
      <c r="J179" s="277"/>
      <c r="K179" s="260"/>
      <c r="L179" s="260"/>
      <c r="M179" s="260"/>
      <c r="N179" s="260"/>
      <c r="O179" s="260"/>
      <c r="P179" s="260"/>
      <c r="Q179" s="260"/>
      <c r="R179" s="260"/>
      <c r="S179" s="261"/>
      <c r="T179" s="261"/>
      <c r="U179" s="261"/>
      <c r="V179" s="260"/>
      <c r="W179" s="260"/>
      <c r="X179" s="260"/>
      <c r="Y179" s="260"/>
      <c r="Z179" s="260"/>
      <c r="AA179" s="260"/>
      <c r="AB179" s="260"/>
    </row>
    <row r="180" spans="1:28">
      <c r="A180" s="260"/>
      <c r="B180" s="260"/>
      <c r="C180" s="260"/>
      <c r="D180" s="260"/>
      <c r="E180" s="261"/>
      <c r="F180" s="261"/>
      <c r="G180" s="260"/>
      <c r="H180" s="260"/>
      <c r="I180" s="260"/>
      <c r="J180" s="275"/>
      <c r="K180" s="260"/>
      <c r="L180" s="260"/>
      <c r="M180" s="260"/>
      <c r="N180" s="260"/>
      <c r="O180" s="260"/>
      <c r="P180" s="260"/>
      <c r="Q180" s="260"/>
      <c r="R180" s="260"/>
      <c r="S180" s="261"/>
      <c r="T180" s="261"/>
      <c r="U180" s="261"/>
      <c r="V180" s="260"/>
      <c r="W180" s="260"/>
      <c r="X180" s="260"/>
      <c r="Y180" s="260"/>
      <c r="Z180" s="260"/>
      <c r="AA180" s="260"/>
      <c r="AB180" s="260"/>
    </row>
    <row r="181" spans="1:28">
      <c r="A181" s="260"/>
      <c r="B181" s="260"/>
      <c r="C181" s="260"/>
      <c r="D181" s="260"/>
      <c r="E181" s="261"/>
      <c r="F181" s="261"/>
      <c r="G181" s="260"/>
      <c r="H181" s="260"/>
      <c r="I181" s="260"/>
      <c r="J181" s="265"/>
      <c r="K181" s="260"/>
      <c r="L181" s="260"/>
      <c r="M181" s="260"/>
      <c r="N181" s="260"/>
      <c r="O181" s="260"/>
      <c r="P181" s="260"/>
      <c r="Q181" s="260"/>
      <c r="R181" s="260"/>
      <c r="S181" s="261"/>
      <c r="T181" s="261"/>
      <c r="U181" s="261"/>
      <c r="V181" s="260"/>
      <c r="W181" s="260"/>
      <c r="X181" s="260"/>
      <c r="Y181" s="260"/>
      <c r="Z181" s="260"/>
      <c r="AA181" s="260"/>
      <c r="AB181" s="260"/>
    </row>
    <row r="182" spans="1:28">
      <c r="J182" s="274"/>
      <c r="K182" s="260"/>
      <c r="L182" s="260"/>
      <c r="M182" s="260"/>
      <c r="N182" s="260"/>
      <c r="O182" s="260"/>
      <c r="P182" s="260"/>
      <c r="Q182" s="260"/>
      <c r="R182" s="260"/>
      <c r="S182" s="261"/>
      <c r="T182" s="261"/>
      <c r="U182" s="261"/>
      <c r="V182" s="260"/>
      <c r="W182" s="260"/>
      <c r="X182" s="260"/>
      <c r="Y182" s="260"/>
      <c r="Z182" s="260"/>
      <c r="AA182" s="260"/>
      <c r="AB182" s="260"/>
    </row>
    <row r="183" spans="1:28">
      <c r="J183" s="263"/>
      <c r="K183" s="260"/>
      <c r="L183" s="260"/>
      <c r="M183" s="260"/>
      <c r="N183" s="260"/>
      <c r="O183" s="260"/>
      <c r="P183" s="260"/>
      <c r="Q183" s="260"/>
      <c r="R183" s="260"/>
      <c r="S183" s="261"/>
      <c r="T183" s="261"/>
      <c r="U183" s="261"/>
      <c r="V183" s="260"/>
      <c r="W183" s="260"/>
      <c r="X183" s="260"/>
      <c r="Y183" s="260"/>
      <c r="Z183" s="260"/>
      <c r="AA183" s="260"/>
      <c r="AB183" s="260"/>
    </row>
    <row r="184" spans="1:28">
      <c r="J184" s="263"/>
      <c r="K184" s="260"/>
      <c r="L184" s="260"/>
      <c r="M184" s="260"/>
      <c r="N184" s="260"/>
      <c r="O184" s="260"/>
      <c r="P184" s="260"/>
      <c r="Q184" s="260"/>
      <c r="R184" s="260"/>
      <c r="S184" s="261"/>
      <c r="T184" s="261"/>
      <c r="U184" s="261"/>
      <c r="V184" s="260"/>
      <c r="W184" s="260"/>
      <c r="X184" s="260"/>
      <c r="Y184" s="260"/>
      <c r="Z184" s="260"/>
      <c r="AA184" s="260"/>
      <c r="AB184" s="260"/>
    </row>
    <row r="185" spans="1:28">
      <c r="J185" s="263"/>
      <c r="K185" s="260"/>
      <c r="L185" s="260"/>
      <c r="M185" s="260"/>
      <c r="N185" s="260"/>
      <c r="O185" s="260"/>
      <c r="P185" s="260"/>
      <c r="Q185" s="260"/>
      <c r="R185" s="260"/>
      <c r="S185" s="261"/>
      <c r="T185" s="261"/>
      <c r="U185" s="261"/>
      <c r="V185" s="260"/>
      <c r="W185" s="260"/>
      <c r="X185" s="260"/>
      <c r="Y185" s="260"/>
      <c r="Z185" s="260"/>
      <c r="AA185" s="260"/>
      <c r="AB185" s="260"/>
    </row>
    <row r="186" spans="1:28">
      <c r="J186" s="263"/>
      <c r="K186" s="260"/>
      <c r="L186" s="260"/>
      <c r="M186" s="260"/>
      <c r="N186" s="260"/>
      <c r="O186" s="260"/>
      <c r="P186" s="260"/>
      <c r="Q186" s="260"/>
      <c r="R186" s="260"/>
      <c r="S186" s="261"/>
      <c r="T186" s="261"/>
      <c r="U186" s="261"/>
      <c r="V186" s="260"/>
      <c r="W186" s="260"/>
      <c r="X186" s="260"/>
      <c r="Y186" s="260"/>
      <c r="Z186" s="260"/>
      <c r="AA186" s="260"/>
      <c r="AB186" s="260"/>
    </row>
    <row r="187" spans="1:28">
      <c r="A187" s="260"/>
      <c r="B187" s="260"/>
      <c r="C187" s="260"/>
      <c r="D187" s="260"/>
      <c r="E187" s="260"/>
      <c r="F187" s="260"/>
      <c r="G187" s="260"/>
      <c r="H187" s="260"/>
      <c r="I187" s="260"/>
      <c r="J187" s="263"/>
      <c r="K187" s="260"/>
      <c r="L187" s="260"/>
      <c r="M187" s="260"/>
      <c r="N187" s="260"/>
      <c r="O187" s="260"/>
      <c r="P187" s="260"/>
      <c r="Q187" s="260"/>
      <c r="R187" s="260"/>
      <c r="S187" s="261"/>
      <c r="T187" s="261"/>
      <c r="U187" s="261"/>
      <c r="V187" s="260"/>
      <c r="W187" s="260"/>
      <c r="X187" s="260"/>
      <c r="Y187" s="260"/>
      <c r="Z187" s="260"/>
      <c r="AA187" s="260"/>
      <c r="AB187" s="260"/>
    </row>
    <row r="188" spans="1:28">
      <c r="A188" s="260"/>
      <c r="B188" s="260"/>
      <c r="C188" s="260"/>
      <c r="D188" s="260"/>
      <c r="E188" s="260"/>
      <c r="F188" s="260"/>
      <c r="G188" s="260"/>
      <c r="H188" s="260"/>
      <c r="I188" s="260"/>
      <c r="J188" s="263"/>
      <c r="K188" s="260"/>
      <c r="L188" s="260"/>
      <c r="M188" s="260"/>
      <c r="N188" s="260"/>
      <c r="O188" s="260"/>
      <c r="P188" s="260"/>
      <c r="Q188" s="260"/>
      <c r="R188" s="260"/>
      <c r="S188" s="261"/>
      <c r="T188" s="261"/>
      <c r="U188" s="261"/>
      <c r="V188" s="260"/>
      <c r="W188" s="260"/>
      <c r="X188" s="260"/>
      <c r="Y188" s="260"/>
      <c r="Z188" s="260"/>
      <c r="AA188" s="260"/>
      <c r="AB188" s="260"/>
    </row>
    <row r="189" spans="1:28">
      <c r="A189" s="260"/>
      <c r="B189" s="260"/>
      <c r="C189" s="260"/>
      <c r="D189" s="260"/>
      <c r="E189" s="260"/>
      <c r="F189" s="260"/>
      <c r="G189" s="260"/>
      <c r="H189" s="260"/>
      <c r="I189" s="260"/>
      <c r="J189" s="274"/>
      <c r="K189" s="260"/>
      <c r="L189" s="260"/>
      <c r="M189" s="260"/>
      <c r="N189" s="260"/>
      <c r="O189" s="260"/>
      <c r="P189" s="260"/>
      <c r="Q189" s="260"/>
      <c r="R189" s="260"/>
      <c r="S189" s="261"/>
      <c r="T189" s="261"/>
      <c r="U189" s="261"/>
      <c r="V189" s="260"/>
      <c r="W189" s="260"/>
      <c r="X189" s="260"/>
      <c r="Y189" s="260"/>
      <c r="Z189" s="260"/>
      <c r="AA189" s="260"/>
      <c r="AB189" s="260"/>
    </row>
    <row r="190" spans="1:28">
      <c r="A190" s="260"/>
      <c r="B190" s="260"/>
      <c r="C190" s="260"/>
      <c r="D190" s="260"/>
      <c r="E190" s="260"/>
      <c r="F190" s="260"/>
      <c r="G190" s="260"/>
      <c r="H190" s="260"/>
      <c r="I190" s="260"/>
      <c r="J190" s="263"/>
      <c r="K190" s="260"/>
      <c r="L190" s="260"/>
      <c r="M190" s="260"/>
      <c r="N190" s="260"/>
      <c r="O190" s="260"/>
      <c r="P190" s="260"/>
      <c r="Q190" s="260"/>
      <c r="R190" s="260"/>
      <c r="S190" s="261"/>
      <c r="T190" s="261"/>
      <c r="U190" s="261"/>
      <c r="V190" s="260"/>
      <c r="W190" s="260"/>
      <c r="X190" s="260"/>
      <c r="Y190" s="260"/>
      <c r="Z190" s="260"/>
      <c r="AA190" s="260"/>
      <c r="AB190" s="260"/>
    </row>
    <row r="191" spans="1:28">
      <c r="A191" s="260"/>
      <c r="B191" s="260"/>
      <c r="C191" s="260"/>
      <c r="D191" s="260"/>
      <c r="E191" s="260"/>
      <c r="F191" s="260"/>
      <c r="G191" s="260"/>
      <c r="H191" s="260"/>
      <c r="I191" s="260"/>
      <c r="J191" s="263"/>
      <c r="K191" s="260"/>
      <c r="L191" s="260"/>
      <c r="M191" s="260"/>
      <c r="N191" s="260"/>
      <c r="O191" s="260"/>
      <c r="P191" s="260"/>
      <c r="Q191" s="260"/>
      <c r="R191" s="260"/>
      <c r="S191" s="261"/>
      <c r="T191" s="261"/>
      <c r="U191" s="261"/>
      <c r="V191" s="260"/>
      <c r="W191" s="260"/>
      <c r="X191" s="260"/>
      <c r="Y191" s="260"/>
      <c r="Z191" s="260"/>
      <c r="AA191" s="260"/>
      <c r="AB191" s="260"/>
    </row>
    <row r="192" spans="1:28">
      <c r="A192" s="260"/>
      <c r="B192" s="260"/>
      <c r="C192" s="260"/>
      <c r="D192" s="260"/>
      <c r="E192" s="260"/>
      <c r="F192" s="260"/>
      <c r="G192" s="260"/>
      <c r="H192" s="260"/>
      <c r="I192" s="260"/>
      <c r="J192" s="263"/>
      <c r="K192" s="260"/>
      <c r="L192" s="260"/>
      <c r="M192" s="260"/>
      <c r="N192" s="260"/>
      <c r="O192" s="260"/>
      <c r="P192" s="260"/>
      <c r="Q192" s="260"/>
      <c r="R192" s="260"/>
      <c r="S192" s="261"/>
      <c r="T192" s="261"/>
      <c r="U192" s="261"/>
      <c r="V192" s="260"/>
      <c r="W192" s="260"/>
      <c r="X192" s="260"/>
      <c r="Y192" s="260"/>
      <c r="Z192" s="260"/>
      <c r="AA192" s="260"/>
      <c r="AB192" s="260"/>
    </row>
    <row r="193" spans="1:28">
      <c r="A193" s="260"/>
      <c r="B193" s="260"/>
      <c r="C193" s="260"/>
      <c r="D193" s="260"/>
      <c r="E193" s="260"/>
      <c r="F193" s="260"/>
      <c r="G193" s="260"/>
      <c r="H193" s="260"/>
      <c r="I193" s="260"/>
      <c r="J193" s="274"/>
      <c r="K193" s="260"/>
      <c r="L193" s="260"/>
      <c r="M193" s="260"/>
      <c r="N193" s="260"/>
      <c r="O193" s="260"/>
      <c r="P193" s="260"/>
      <c r="Q193" s="260"/>
      <c r="R193" s="260"/>
      <c r="S193" s="261"/>
      <c r="T193" s="261"/>
      <c r="U193" s="261"/>
      <c r="V193" s="260"/>
      <c r="W193" s="260"/>
      <c r="X193" s="260"/>
      <c r="Y193" s="260"/>
      <c r="Z193" s="260"/>
      <c r="AA193" s="260"/>
      <c r="AB193" s="260"/>
    </row>
    <row r="194" spans="1:28">
      <c r="A194" s="260"/>
      <c r="B194" s="260"/>
      <c r="C194" s="260"/>
      <c r="D194" s="260"/>
      <c r="E194" s="260"/>
      <c r="F194" s="260"/>
      <c r="G194" s="260"/>
      <c r="H194" s="260"/>
      <c r="I194" s="260"/>
      <c r="J194" s="263"/>
      <c r="K194" s="260"/>
      <c r="L194" s="260"/>
      <c r="M194" s="260"/>
      <c r="N194" s="260"/>
      <c r="O194" s="260"/>
      <c r="P194" s="260"/>
      <c r="Q194" s="260"/>
      <c r="R194" s="260"/>
      <c r="S194" s="261"/>
      <c r="T194" s="261"/>
      <c r="U194" s="261"/>
      <c r="V194" s="260"/>
      <c r="W194" s="260"/>
      <c r="X194" s="260"/>
      <c r="Y194" s="260"/>
      <c r="Z194" s="260"/>
      <c r="AA194" s="260"/>
      <c r="AB194" s="260"/>
    </row>
    <row r="195" spans="1:28">
      <c r="A195" s="260"/>
      <c r="B195" s="260"/>
      <c r="C195" s="260"/>
      <c r="D195" s="260"/>
      <c r="E195" s="260"/>
      <c r="F195" s="260"/>
      <c r="G195" s="260"/>
      <c r="H195" s="260"/>
      <c r="I195" s="260"/>
      <c r="J195" s="265"/>
      <c r="K195" s="260"/>
      <c r="L195" s="260"/>
      <c r="M195" s="260"/>
      <c r="N195" s="260"/>
      <c r="O195" s="260"/>
      <c r="P195" s="260"/>
      <c r="Q195" s="260"/>
      <c r="R195" s="260"/>
      <c r="S195" s="261"/>
      <c r="T195" s="261"/>
      <c r="U195" s="261"/>
      <c r="V195" s="260"/>
      <c r="W195" s="260"/>
      <c r="X195" s="260"/>
      <c r="Y195" s="260"/>
      <c r="Z195" s="260"/>
      <c r="AA195" s="260"/>
      <c r="AB195" s="260"/>
    </row>
    <row r="196" spans="1:28">
      <c r="A196" s="260"/>
      <c r="B196" s="260"/>
      <c r="C196" s="260"/>
      <c r="D196" s="260"/>
      <c r="E196" s="260"/>
      <c r="F196" s="260"/>
      <c r="G196" s="260"/>
      <c r="H196" s="260"/>
      <c r="I196" s="260"/>
      <c r="J196" s="265"/>
      <c r="K196" s="260"/>
      <c r="L196" s="260"/>
      <c r="M196" s="260"/>
      <c r="N196" s="260"/>
      <c r="O196" s="260"/>
      <c r="P196" s="260"/>
      <c r="Q196" s="260"/>
      <c r="R196" s="260"/>
      <c r="S196" s="261"/>
      <c r="T196" s="261"/>
      <c r="U196" s="261"/>
      <c r="V196" s="260"/>
      <c r="W196" s="260"/>
      <c r="X196" s="260"/>
      <c r="Y196" s="260"/>
      <c r="Z196" s="260"/>
      <c r="AA196" s="260"/>
      <c r="AB196" s="260"/>
    </row>
    <row r="197" spans="1:28">
      <c r="A197" s="260"/>
      <c r="B197" s="260"/>
      <c r="C197" s="260"/>
      <c r="D197" s="260"/>
      <c r="E197" s="260"/>
      <c r="F197" s="260"/>
      <c r="G197" s="260"/>
      <c r="H197" s="260"/>
      <c r="I197" s="260"/>
      <c r="J197" s="274"/>
      <c r="K197" s="260"/>
      <c r="L197" s="260"/>
      <c r="M197" s="260"/>
      <c r="N197" s="260"/>
      <c r="O197" s="260"/>
      <c r="P197" s="260"/>
      <c r="Q197" s="260"/>
      <c r="R197" s="260"/>
      <c r="S197" s="261"/>
      <c r="T197" s="261"/>
      <c r="U197" s="261"/>
      <c r="V197" s="260"/>
      <c r="W197" s="260"/>
      <c r="X197" s="260"/>
      <c r="Y197" s="260"/>
      <c r="Z197" s="260"/>
      <c r="AA197" s="260"/>
      <c r="AB197" s="260"/>
    </row>
    <row r="198" spans="1:28">
      <c r="A198" s="260"/>
      <c r="B198" s="260"/>
      <c r="C198" s="260"/>
      <c r="D198" s="260"/>
      <c r="E198" s="260"/>
      <c r="F198" s="260"/>
      <c r="G198" s="260"/>
      <c r="H198" s="260"/>
      <c r="I198" s="260"/>
      <c r="J198" s="263"/>
      <c r="K198" s="260"/>
      <c r="L198" s="260"/>
      <c r="M198" s="260"/>
      <c r="N198" s="260"/>
      <c r="O198" s="260"/>
      <c r="P198" s="260"/>
      <c r="Q198" s="260"/>
      <c r="R198" s="260"/>
      <c r="S198" s="261"/>
      <c r="T198" s="261"/>
      <c r="U198" s="261"/>
      <c r="V198" s="260"/>
      <c r="W198" s="260"/>
      <c r="X198" s="260"/>
      <c r="Y198" s="260"/>
      <c r="Z198" s="260"/>
      <c r="AA198" s="260"/>
      <c r="AB198" s="260"/>
    </row>
    <row r="199" spans="1:28">
      <c r="A199" s="260"/>
      <c r="B199" s="260"/>
      <c r="C199" s="260"/>
      <c r="D199" s="260"/>
      <c r="E199" s="260"/>
      <c r="F199" s="260"/>
      <c r="G199" s="260"/>
      <c r="H199" s="260"/>
      <c r="I199" s="260"/>
      <c r="J199" s="263"/>
      <c r="K199" s="260"/>
      <c r="L199" s="260"/>
      <c r="M199" s="260"/>
      <c r="N199" s="260"/>
      <c r="O199" s="260"/>
      <c r="P199" s="260"/>
      <c r="Q199" s="260"/>
      <c r="R199" s="260"/>
      <c r="S199" s="261"/>
      <c r="T199" s="261"/>
      <c r="U199" s="261"/>
      <c r="V199" s="260"/>
      <c r="W199" s="260"/>
      <c r="X199" s="260"/>
      <c r="Y199" s="260"/>
      <c r="Z199" s="260"/>
      <c r="AA199" s="260"/>
      <c r="AB199" s="260"/>
    </row>
    <row r="200" spans="1:28">
      <c r="A200" s="260"/>
      <c r="B200" s="260"/>
      <c r="C200" s="260"/>
      <c r="D200" s="260"/>
      <c r="E200" s="260"/>
      <c r="F200" s="260"/>
      <c r="G200" s="260"/>
      <c r="H200" s="260"/>
      <c r="I200" s="260"/>
      <c r="J200" s="263"/>
      <c r="K200" s="260"/>
      <c r="L200" s="260"/>
      <c r="M200" s="260"/>
      <c r="N200" s="260"/>
      <c r="O200" s="260"/>
      <c r="P200" s="260"/>
      <c r="Q200" s="260"/>
      <c r="R200" s="260"/>
      <c r="S200" s="261"/>
      <c r="T200" s="261"/>
      <c r="U200" s="261"/>
      <c r="V200" s="260"/>
      <c r="W200" s="260"/>
      <c r="X200" s="260"/>
      <c r="Y200" s="260"/>
      <c r="Z200" s="260"/>
      <c r="AA200" s="260"/>
      <c r="AB200" s="260"/>
    </row>
    <row r="201" spans="1:28">
      <c r="A201" s="260"/>
      <c r="B201" s="260"/>
      <c r="C201" s="260"/>
      <c r="D201" s="260"/>
      <c r="E201" s="260"/>
      <c r="F201" s="260"/>
      <c r="G201" s="260"/>
      <c r="H201" s="260"/>
      <c r="I201" s="260"/>
      <c r="J201" s="263"/>
      <c r="K201" s="260"/>
      <c r="L201" s="260"/>
      <c r="M201" s="260"/>
      <c r="N201" s="260"/>
      <c r="O201" s="260"/>
      <c r="P201" s="260"/>
      <c r="Q201" s="260"/>
      <c r="R201" s="260"/>
      <c r="S201" s="261"/>
      <c r="T201" s="261"/>
      <c r="U201" s="261"/>
      <c r="V201" s="260"/>
      <c r="W201" s="260"/>
      <c r="X201" s="260"/>
      <c r="Y201" s="260"/>
      <c r="Z201" s="260"/>
      <c r="AA201" s="260"/>
      <c r="AB201" s="260"/>
    </row>
    <row r="202" spans="1:28">
      <c r="A202" s="260"/>
      <c r="B202" s="260"/>
      <c r="C202" s="260"/>
      <c r="D202" s="260"/>
      <c r="E202" s="260"/>
      <c r="F202" s="260"/>
      <c r="G202" s="260"/>
      <c r="H202" s="260"/>
      <c r="I202" s="260"/>
      <c r="J202" s="263"/>
      <c r="K202" s="260"/>
      <c r="L202" s="260"/>
      <c r="M202" s="260"/>
      <c r="N202" s="260"/>
      <c r="O202" s="260"/>
      <c r="P202" s="260"/>
      <c r="Q202" s="260"/>
      <c r="R202" s="260"/>
      <c r="S202" s="261"/>
      <c r="T202" s="261"/>
      <c r="U202" s="261"/>
      <c r="V202" s="260"/>
      <c r="W202" s="260"/>
      <c r="X202" s="260"/>
      <c r="Y202" s="260"/>
      <c r="Z202" s="260"/>
      <c r="AA202" s="260"/>
      <c r="AB202" s="260"/>
    </row>
    <row r="203" spans="1:28">
      <c r="A203" s="260"/>
      <c r="B203" s="260"/>
      <c r="C203" s="260"/>
      <c r="D203" s="260"/>
      <c r="E203" s="260"/>
      <c r="F203" s="260"/>
      <c r="G203" s="260"/>
      <c r="H203" s="260"/>
      <c r="I203" s="260"/>
      <c r="J203" s="263"/>
      <c r="K203" s="260"/>
      <c r="L203" s="260"/>
      <c r="M203" s="260"/>
      <c r="N203" s="260"/>
      <c r="O203" s="260"/>
      <c r="P203" s="260"/>
      <c r="Q203" s="260"/>
      <c r="R203" s="260"/>
      <c r="S203" s="261"/>
      <c r="T203" s="261"/>
      <c r="U203" s="261"/>
      <c r="V203" s="260"/>
      <c r="W203" s="260"/>
      <c r="X203" s="260"/>
      <c r="Y203" s="260"/>
      <c r="Z203" s="260"/>
      <c r="AA203" s="260"/>
      <c r="AB203" s="260"/>
    </row>
    <row r="204" spans="1:28">
      <c r="A204" s="260"/>
      <c r="B204" s="260"/>
      <c r="C204" s="260"/>
      <c r="D204" s="260"/>
      <c r="E204" s="260"/>
      <c r="F204" s="260"/>
      <c r="G204" s="260"/>
      <c r="H204" s="260"/>
      <c r="I204" s="260"/>
      <c r="J204" s="263"/>
      <c r="K204" s="260"/>
      <c r="L204" s="260"/>
      <c r="M204" s="260"/>
      <c r="N204" s="260"/>
      <c r="O204" s="260"/>
      <c r="P204" s="260"/>
      <c r="Q204" s="260"/>
      <c r="R204" s="260"/>
      <c r="S204" s="261"/>
      <c r="T204" s="261"/>
      <c r="U204" s="261"/>
      <c r="V204" s="260"/>
      <c r="W204" s="260"/>
      <c r="X204" s="260"/>
      <c r="Y204" s="260"/>
      <c r="Z204" s="260"/>
      <c r="AA204" s="260"/>
      <c r="AB204" s="260"/>
    </row>
    <row r="205" spans="1:28">
      <c r="A205" s="260"/>
      <c r="B205" s="260"/>
      <c r="C205" s="260"/>
      <c r="D205" s="260"/>
      <c r="E205" s="260"/>
      <c r="F205" s="260"/>
      <c r="G205" s="260"/>
      <c r="H205" s="260"/>
      <c r="I205" s="260"/>
      <c r="J205" s="263"/>
      <c r="K205" s="260"/>
      <c r="L205" s="260"/>
      <c r="M205" s="260"/>
      <c r="N205" s="260"/>
      <c r="O205" s="260"/>
      <c r="P205" s="260"/>
      <c r="Q205" s="260"/>
      <c r="R205" s="260"/>
      <c r="S205" s="261"/>
      <c r="T205" s="261"/>
      <c r="U205" s="261"/>
      <c r="V205" s="260"/>
      <c r="W205" s="260"/>
      <c r="X205" s="260"/>
      <c r="Y205" s="260"/>
      <c r="Z205" s="260"/>
      <c r="AA205" s="260"/>
      <c r="AB205" s="260"/>
    </row>
    <row r="206" spans="1:28">
      <c r="A206" s="260"/>
      <c r="B206" s="260"/>
      <c r="C206" s="260"/>
      <c r="D206" s="260"/>
      <c r="E206" s="260"/>
      <c r="F206" s="260"/>
      <c r="G206" s="260"/>
      <c r="H206" s="260"/>
      <c r="I206" s="260"/>
      <c r="J206" s="263"/>
      <c r="K206" s="260"/>
      <c r="L206" s="260"/>
      <c r="M206" s="260"/>
      <c r="N206" s="260"/>
      <c r="O206" s="260"/>
      <c r="P206" s="260"/>
      <c r="Q206" s="260"/>
      <c r="R206" s="260"/>
      <c r="S206" s="261"/>
      <c r="T206" s="261"/>
      <c r="U206" s="261"/>
      <c r="V206" s="260"/>
      <c r="W206" s="260"/>
      <c r="X206" s="260"/>
      <c r="Y206" s="260"/>
      <c r="Z206" s="260"/>
      <c r="AA206" s="260"/>
      <c r="AB206" s="260"/>
    </row>
    <row r="207" spans="1:28">
      <c r="A207" s="260"/>
      <c r="B207" s="260"/>
      <c r="C207" s="260"/>
      <c r="D207" s="260"/>
      <c r="E207" s="260"/>
      <c r="F207" s="260"/>
      <c r="G207" s="260"/>
      <c r="H207" s="260"/>
      <c r="I207" s="260"/>
      <c r="J207" s="262"/>
      <c r="K207" s="260"/>
      <c r="L207" s="260"/>
      <c r="M207" s="260"/>
      <c r="N207" s="260"/>
      <c r="O207" s="260"/>
      <c r="P207" s="260"/>
      <c r="Q207" s="260"/>
      <c r="R207" s="260"/>
      <c r="S207" s="261"/>
      <c r="T207" s="261"/>
      <c r="U207" s="261"/>
      <c r="V207" s="260"/>
      <c r="W207" s="260"/>
      <c r="X207" s="260"/>
      <c r="Y207" s="260"/>
      <c r="Z207" s="260"/>
      <c r="AA207" s="260"/>
      <c r="AB207" s="260"/>
    </row>
    <row r="208" spans="1:28">
      <c r="A208" s="260"/>
      <c r="B208" s="260"/>
      <c r="C208" s="260"/>
      <c r="D208" s="260"/>
      <c r="E208" s="260"/>
      <c r="F208" s="260"/>
      <c r="G208" s="260"/>
      <c r="H208" s="260"/>
      <c r="I208" s="260"/>
      <c r="J208" s="263"/>
      <c r="K208" s="260"/>
      <c r="L208" s="260"/>
      <c r="M208" s="260"/>
      <c r="N208" s="260"/>
      <c r="O208" s="260"/>
      <c r="P208" s="260"/>
      <c r="Q208" s="260"/>
      <c r="R208" s="260"/>
      <c r="S208" s="261"/>
      <c r="T208" s="260"/>
      <c r="U208" s="261"/>
      <c r="V208" s="260"/>
      <c r="W208" s="260"/>
      <c r="X208" s="260"/>
      <c r="Y208" s="260"/>
      <c r="Z208" s="260"/>
      <c r="AA208" s="260"/>
      <c r="AB208" s="260"/>
    </row>
    <row r="209" spans="1:28">
      <c r="A209" s="260"/>
      <c r="B209" s="260"/>
      <c r="C209" s="260"/>
      <c r="D209" s="260"/>
      <c r="E209" s="260"/>
      <c r="F209" s="260"/>
      <c r="G209" s="260"/>
      <c r="H209" s="260"/>
      <c r="I209" s="260"/>
      <c r="J209" s="265"/>
      <c r="K209" s="260"/>
      <c r="L209" s="260"/>
      <c r="M209" s="260"/>
      <c r="N209" s="260"/>
      <c r="O209" s="260"/>
      <c r="P209" s="260"/>
      <c r="Q209" s="260"/>
      <c r="R209" s="260"/>
      <c r="S209" s="261"/>
      <c r="T209" s="261"/>
      <c r="U209" s="261"/>
      <c r="V209" s="260"/>
      <c r="W209" s="260"/>
      <c r="X209" s="260"/>
      <c r="Y209" s="260"/>
      <c r="Z209" s="260"/>
      <c r="AA209" s="260"/>
      <c r="AB209" s="260"/>
    </row>
    <row r="210" spans="1:28">
      <c r="J210" s="265"/>
      <c r="K210" s="260"/>
      <c r="L210" s="260"/>
      <c r="M210" s="260"/>
      <c r="N210" s="260"/>
      <c r="O210" s="260"/>
      <c r="P210" s="260"/>
      <c r="Q210" s="260"/>
      <c r="R210" s="260"/>
      <c r="S210" s="261"/>
      <c r="T210" s="261"/>
      <c r="U210" s="261"/>
      <c r="V210" s="260"/>
    </row>
    <row r="211" spans="1:28">
      <c r="R211" s="260"/>
      <c r="S211" s="261"/>
      <c r="T211" s="261"/>
      <c r="U211" s="261"/>
      <c r="V211" s="260"/>
    </row>
  </sheetData>
  <autoFilter ref="A1:V211">
    <sortState ref="A2:V211">
      <sortCondition sortBy="cellColor" ref="A1:A211" dxfId="0"/>
    </sortState>
  </autoFilter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FFFF00"/>
  </sheetPr>
  <dimension ref="A1:V9"/>
  <sheetViews>
    <sheetView zoomScale="85" zoomScaleNormal="85" workbookViewId="0">
      <selection activeCell="O9" sqref="O9"/>
    </sheetView>
  </sheetViews>
  <sheetFormatPr baseColWidth="10" defaultRowHeight="14.4"/>
  <cols>
    <col min="1" max="1" width="24" bestFit="1" customWidth="1"/>
    <col min="2" max="2" width="6.5546875" bestFit="1" customWidth="1"/>
    <col min="10" max="10" width="45.109375" bestFit="1" customWidth="1"/>
    <col min="11" max="11" width="8.6640625" customWidth="1"/>
    <col min="12" max="12" width="45.109375" style="160" customWidth="1"/>
    <col min="13" max="13" width="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8" t="s">
        <v>242</v>
      </c>
      <c r="J1" s="117" t="s">
        <v>234</v>
      </c>
      <c r="K1" s="118" t="s">
        <v>235</v>
      </c>
      <c r="L1" s="195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55" t="s">
        <v>244</v>
      </c>
      <c r="B2" s="90" t="s">
        <v>245</v>
      </c>
      <c r="C2" s="90" t="s">
        <v>610</v>
      </c>
      <c r="D2" s="90" t="s">
        <v>243</v>
      </c>
      <c r="E2" s="90"/>
      <c r="F2" s="90"/>
      <c r="G2" s="90"/>
      <c r="H2" s="51">
        <f>COUNTIF($J$2:$J$415,A2)</f>
        <v>1</v>
      </c>
      <c r="I2" s="90"/>
      <c r="J2" s="12" t="s">
        <v>1853</v>
      </c>
      <c r="K2" s="6"/>
      <c r="L2" s="184"/>
      <c r="M2" s="6"/>
      <c r="N2" s="6"/>
      <c r="O2" s="6" t="s">
        <v>427</v>
      </c>
      <c r="P2" s="6"/>
      <c r="Q2" s="6" t="s">
        <v>1852</v>
      </c>
      <c r="R2" s="6"/>
    </row>
    <row r="3" spans="1:22">
      <c r="A3" s="55" t="s">
        <v>1155</v>
      </c>
      <c r="B3" s="51" t="s">
        <v>900</v>
      </c>
      <c r="C3" s="51"/>
      <c r="D3" s="51" t="s">
        <v>427</v>
      </c>
      <c r="E3" s="51"/>
      <c r="F3" s="51"/>
      <c r="G3" s="51"/>
      <c r="H3" s="51">
        <f>COUNTIF($J$2:$J$415,A4)</f>
        <v>1</v>
      </c>
      <c r="I3" s="51"/>
      <c r="J3" s="10" t="s">
        <v>1153</v>
      </c>
      <c r="K3" s="1" t="str">
        <f>VLOOKUP(J3,$A$1:$I$305,2,FALSE)</f>
        <v>e802</v>
      </c>
      <c r="L3" s="184" t="str">
        <f>J3</f>
        <v>Entité régie par le code des assurances</v>
      </c>
      <c r="M3" s="6"/>
      <c r="N3" s="6" t="s">
        <v>192</v>
      </c>
      <c r="O3" s="6" t="s">
        <v>427</v>
      </c>
      <c r="R3" s="6"/>
    </row>
    <row r="4" spans="1:22">
      <c r="A4" s="55" t="s">
        <v>1154</v>
      </c>
      <c r="B4" s="51" t="s">
        <v>901</v>
      </c>
      <c r="C4" s="51"/>
      <c r="D4" s="51" t="s">
        <v>427</v>
      </c>
      <c r="E4" s="51"/>
      <c r="F4" s="51"/>
      <c r="G4" s="51"/>
      <c r="H4" s="51">
        <f>COUNTIF($J$2:$J$415,A3)</f>
        <v>1</v>
      </c>
      <c r="I4" s="51"/>
      <c r="J4" s="10" t="s">
        <v>1154</v>
      </c>
      <c r="K4" s="1" t="str">
        <f>VLOOKUP(J4,$A$1:$I$305,2,FALSE)</f>
        <v>e801</v>
      </c>
      <c r="L4" s="184" t="str">
        <f>J4</f>
        <v>Entité régie par le code de la sécurité sociale</v>
      </c>
      <c r="M4" s="6"/>
      <c r="N4" s="6" t="s">
        <v>192</v>
      </c>
      <c r="O4" s="6" t="s">
        <v>427</v>
      </c>
      <c r="P4" s="6"/>
      <c r="Q4" s="6"/>
      <c r="R4" s="6"/>
    </row>
    <row r="5" spans="1:22">
      <c r="A5" s="55" t="s">
        <v>1153</v>
      </c>
      <c r="B5" s="51" t="s">
        <v>902</v>
      </c>
      <c r="C5" s="51"/>
      <c r="D5" s="51" t="s">
        <v>427</v>
      </c>
      <c r="E5" s="51"/>
      <c r="F5" s="51"/>
      <c r="G5" s="51"/>
      <c r="H5" s="51">
        <f>COUNTIF($J$2:$J$415,A5)</f>
        <v>1</v>
      </c>
      <c r="I5" s="51"/>
      <c r="J5" s="10" t="s">
        <v>1155</v>
      </c>
      <c r="K5" s="1" t="str">
        <f>VLOOKUP(J5,$A$1:$I$305,2,FALSE)</f>
        <v>e800</v>
      </c>
      <c r="L5" s="184" t="str">
        <f>J5</f>
        <v>Entité régie par le code de la mutualité</v>
      </c>
      <c r="N5" s="6" t="s">
        <v>192</v>
      </c>
      <c r="O5" s="6" t="s">
        <v>427</v>
      </c>
      <c r="P5" s="6"/>
      <c r="Q5" s="6"/>
    </row>
    <row r="6" spans="1:22">
      <c r="A6" s="281" t="s">
        <v>2842</v>
      </c>
      <c r="B6" s="281" t="s">
        <v>2810</v>
      </c>
      <c r="C6" s="281"/>
      <c r="D6" s="281" t="s">
        <v>243</v>
      </c>
      <c r="H6" s="51">
        <f>COUNTIF($J$2:$J$415,A6)</f>
        <v>1</v>
      </c>
      <c r="I6" s="51"/>
      <c r="J6" s="291" t="s">
        <v>2826</v>
      </c>
      <c r="O6" s="146" t="s">
        <v>243</v>
      </c>
    </row>
    <row r="7" spans="1:22">
      <c r="I7" s="51"/>
      <c r="J7" s="288" t="s">
        <v>244</v>
      </c>
      <c r="K7" s="139" t="str">
        <f>VLOOKUP(J7,$A$1:$I$305,2,FALSE)</f>
        <v>x0</v>
      </c>
      <c r="L7" s="184" t="str">
        <f>J7</f>
        <v>Total/NA</v>
      </c>
      <c r="O7" s="146" t="s">
        <v>243</v>
      </c>
    </row>
    <row r="8" spans="1:22">
      <c r="I8" s="51"/>
      <c r="J8" s="290" t="s">
        <v>2842</v>
      </c>
      <c r="K8" s="139" t="str">
        <f>VLOOKUP(J8,$A$1:$I$305,2,FALSE)</f>
        <v>x44</v>
      </c>
      <c r="L8" s="184" t="str">
        <f>J8</f>
        <v>Secteur de l'assurance/réassurance</v>
      </c>
      <c r="O8" s="146" t="s">
        <v>243</v>
      </c>
      <c r="P8" s="6"/>
      <c r="Q8" s="6"/>
      <c r="R8" s="6"/>
    </row>
    <row r="9" spans="1:22">
      <c r="P9" s="6"/>
      <c r="Q9" s="6"/>
      <c r="R9" s="6"/>
    </row>
  </sheetData>
  <sortState ref="A3:A8">
    <sortCondition ref="A2:A7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8"/>
  <sheetViews>
    <sheetView zoomScale="80" zoomScaleNormal="80" workbookViewId="0">
      <selection activeCell="B1" sqref="B1"/>
    </sheetView>
  </sheetViews>
  <sheetFormatPr baseColWidth="10" defaultRowHeight="14.4"/>
  <cols>
    <col min="1" max="1" width="46.109375" bestFit="1" customWidth="1"/>
    <col min="2" max="2" width="7.109375" bestFit="1" customWidth="1"/>
    <col min="10" max="10" width="48.88671875" bestFit="1" customWidth="1"/>
    <col min="12" max="12" width="48.88671875" style="160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95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14" t="s">
        <v>244</v>
      </c>
      <c r="B2" t="s">
        <v>245</v>
      </c>
      <c r="C2" t="s">
        <v>610</v>
      </c>
      <c r="D2" t="s">
        <v>243</v>
      </c>
      <c r="H2">
        <f>COUNTIF($J$2:$J$408,A2)</f>
        <v>1</v>
      </c>
      <c r="J2" s="18" t="s">
        <v>1914</v>
      </c>
      <c r="L2" s="183"/>
      <c r="O2" s="9" t="s">
        <v>427</v>
      </c>
      <c r="Q2" t="s">
        <v>337</v>
      </c>
    </row>
    <row r="3" spans="1:22">
      <c r="A3" s="14" t="s">
        <v>338</v>
      </c>
      <c r="B3" t="s">
        <v>605</v>
      </c>
      <c r="D3" t="s">
        <v>243</v>
      </c>
      <c r="H3">
        <f>COUNTIF($J$2:$J$408,A3)</f>
        <v>1</v>
      </c>
      <c r="J3" s="15" t="s">
        <v>338</v>
      </c>
      <c r="K3" t="s">
        <v>605</v>
      </c>
      <c r="L3" s="174" t="str">
        <f>J3</f>
        <v>Déclarés dans l'exercice</v>
      </c>
      <c r="O3" t="s">
        <v>243</v>
      </c>
    </row>
    <row r="4" spans="1:22">
      <c r="A4" s="14" t="s">
        <v>339</v>
      </c>
      <c r="B4" t="s">
        <v>614</v>
      </c>
      <c r="D4" t="s">
        <v>243</v>
      </c>
      <c r="H4">
        <f>COUNTIF($J$2:$J$408,A4)</f>
        <v>1</v>
      </c>
      <c r="J4" s="15" t="s">
        <v>339</v>
      </c>
      <c r="K4" t="s">
        <v>614</v>
      </c>
      <c r="L4" s="174" t="str">
        <f>J4</f>
        <v>Clos dans l'exercice</v>
      </c>
      <c r="O4" t="s">
        <v>243</v>
      </c>
    </row>
    <row r="5" spans="1:22">
      <c r="A5" s="16" t="s">
        <v>1586</v>
      </c>
      <c r="B5" s="9" t="s">
        <v>1385</v>
      </c>
      <c r="D5" t="s">
        <v>427</v>
      </c>
      <c r="H5">
        <f>COUNTIF($J$2:$J$408,A5)</f>
        <v>1</v>
      </c>
      <c r="J5" s="14" t="s">
        <v>1912</v>
      </c>
      <c r="L5" s="174"/>
      <c r="O5" t="s">
        <v>427</v>
      </c>
      <c r="Q5" t="s">
        <v>334</v>
      </c>
    </row>
    <row r="6" spans="1:22">
      <c r="A6" s="16" t="s">
        <v>1585</v>
      </c>
      <c r="B6" s="9" t="s">
        <v>1386</v>
      </c>
      <c r="D6" t="s">
        <v>427</v>
      </c>
      <c r="H6">
        <f>COUNTIF($J$2:$J$408,A6)</f>
        <v>1</v>
      </c>
      <c r="J6" s="15" t="s">
        <v>244</v>
      </c>
      <c r="K6" t="s">
        <v>245</v>
      </c>
      <c r="L6" s="174" t="str">
        <f>J6</f>
        <v>Total/NA</v>
      </c>
      <c r="M6" t="s">
        <v>190</v>
      </c>
      <c r="O6" t="s">
        <v>243</v>
      </c>
    </row>
    <row r="7" spans="1:22">
      <c r="J7" s="16" t="s">
        <v>1586</v>
      </c>
      <c r="K7" s="9" t="s">
        <v>1385</v>
      </c>
      <c r="L7" s="174" t="str">
        <f>J7</f>
        <v>Sinistres dont la charge nette de recours est inférieure strictement à 200 K€</v>
      </c>
      <c r="N7" t="s">
        <v>192</v>
      </c>
      <c r="O7" t="s">
        <v>427</v>
      </c>
    </row>
    <row r="8" spans="1:22">
      <c r="J8" s="16" t="s">
        <v>1585</v>
      </c>
      <c r="K8" s="9" t="s">
        <v>1386</v>
      </c>
      <c r="L8" s="174" t="str">
        <f>J8</f>
        <v>Sinistres dont la charge nette de recours est supérieure ou égale 200 K€</v>
      </c>
      <c r="N8" t="s">
        <v>192</v>
      </c>
      <c r="O8" t="s">
        <v>427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22"/>
  <sheetViews>
    <sheetView zoomScale="85" zoomScaleNormal="85" workbookViewId="0">
      <selection activeCell="B1" sqref="B1"/>
    </sheetView>
  </sheetViews>
  <sheetFormatPr baseColWidth="10" defaultRowHeight="14.4"/>
  <cols>
    <col min="1" max="1" width="42" customWidth="1"/>
    <col min="2" max="2" width="6.5546875" bestFit="1" customWidth="1"/>
    <col min="10" max="10" width="42" customWidth="1"/>
    <col min="12" max="12" width="42" style="138" customWidth="1"/>
    <col min="13" max="13" width="4.6640625" bestFit="1" customWidth="1"/>
    <col min="14" max="14" width="7.4414062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8" t="s">
        <v>242</v>
      </c>
      <c r="J1" s="121" t="s">
        <v>234</v>
      </c>
      <c r="K1" s="38" t="s">
        <v>235</v>
      </c>
      <c r="L1" s="198" t="s">
        <v>2529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1" t="s">
        <v>244</v>
      </c>
      <c r="B2" t="s">
        <v>245</v>
      </c>
      <c r="C2" t="s">
        <v>610</v>
      </c>
      <c r="D2" t="s">
        <v>243</v>
      </c>
      <c r="H2">
        <f t="shared" ref="H2:H10" si="0">COUNTIF($J$2:$J$380,A2)</f>
        <v>3</v>
      </c>
      <c r="J2" s="43" t="s">
        <v>1559</v>
      </c>
      <c r="K2" s="9"/>
      <c r="L2" s="183"/>
      <c r="M2" s="9"/>
      <c r="N2" s="9"/>
      <c r="O2" s="9" t="s">
        <v>427</v>
      </c>
      <c r="P2" s="9"/>
      <c r="Q2" s="9" t="s">
        <v>1510</v>
      </c>
      <c r="R2" s="9"/>
    </row>
    <row r="3" spans="1:22">
      <c r="A3" t="s">
        <v>1182</v>
      </c>
      <c r="B3" t="s">
        <v>896</v>
      </c>
      <c r="D3" t="s">
        <v>427</v>
      </c>
      <c r="H3">
        <f t="shared" si="0"/>
        <v>1</v>
      </c>
      <c r="J3" s="53" t="s">
        <v>244</v>
      </c>
      <c r="K3" s="9" t="s">
        <v>245</v>
      </c>
      <c r="L3" s="183" t="str">
        <f>J3</f>
        <v>Total/NA</v>
      </c>
      <c r="M3" s="9" t="s">
        <v>190</v>
      </c>
      <c r="N3" s="9"/>
      <c r="O3" s="9" t="s">
        <v>243</v>
      </c>
      <c r="P3" s="9"/>
      <c r="Q3" s="9"/>
      <c r="R3" s="9"/>
    </row>
    <row r="4" spans="1:22">
      <c r="A4" t="s">
        <v>1369</v>
      </c>
      <c r="B4" t="s">
        <v>895</v>
      </c>
      <c r="D4" t="s">
        <v>427</v>
      </c>
      <c r="H4">
        <f t="shared" si="0"/>
        <v>1</v>
      </c>
      <c r="J4" s="47" t="s">
        <v>1180</v>
      </c>
      <c r="K4" s="9" t="s">
        <v>246</v>
      </c>
      <c r="L4" s="183" t="str">
        <f>J4</f>
        <v>Réassurance cédée</v>
      </c>
      <c r="M4" s="9" t="s">
        <v>190</v>
      </c>
      <c r="N4" s="9" t="s">
        <v>192</v>
      </c>
      <c r="O4" s="9" t="s">
        <v>243</v>
      </c>
      <c r="P4" s="9"/>
      <c r="Q4" s="9"/>
      <c r="R4" s="9"/>
    </row>
    <row r="5" spans="1:22">
      <c r="A5" t="s">
        <v>1509</v>
      </c>
      <c r="B5" t="s">
        <v>1183</v>
      </c>
      <c r="D5" t="s">
        <v>427</v>
      </c>
      <c r="H5">
        <f t="shared" si="0"/>
        <v>1</v>
      </c>
      <c r="J5" s="22" t="s">
        <v>1181</v>
      </c>
      <c r="K5" s="13" t="str">
        <f>VLOOKUP(J5,A:B,2,FALSE)</f>
        <v>e606</v>
      </c>
      <c r="L5" s="183" t="str">
        <f>J5</f>
        <v>Réassurance de risque cédée</v>
      </c>
      <c r="M5" s="9"/>
      <c r="N5" s="9" t="s">
        <v>192</v>
      </c>
      <c r="O5" s="9" t="s">
        <v>427</v>
      </c>
      <c r="P5" s="9"/>
      <c r="Q5" s="9"/>
      <c r="R5" s="9"/>
    </row>
    <row r="6" spans="1:22">
      <c r="A6" t="s">
        <v>1514</v>
      </c>
      <c r="B6" t="s">
        <v>1184</v>
      </c>
      <c r="D6" t="s">
        <v>427</v>
      </c>
      <c r="H6">
        <f t="shared" si="0"/>
        <v>1</v>
      </c>
      <c r="J6" s="22" t="s">
        <v>1182</v>
      </c>
      <c r="K6" s="13" t="str">
        <f t="shared" ref="K6:K15" si="1">VLOOKUP(J6,A:B,2,FALSE)</f>
        <v>e600</v>
      </c>
      <c r="L6" s="183" t="str">
        <f>J6</f>
        <v>Autre réassurance cédée</v>
      </c>
      <c r="M6" s="9"/>
      <c r="N6" s="9" t="s">
        <v>192</v>
      </c>
      <c r="O6" s="9" t="s">
        <v>427</v>
      </c>
      <c r="P6" s="9"/>
      <c r="Q6" s="9"/>
      <c r="R6" s="9"/>
    </row>
    <row r="7" spans="1:22">
      <c r="A7" t="s">
        <v>1142</v>
      </c>
      <c r="B7" t="s">
        <v>1186</v>
      </c>
      <c r="D7" t="s">
        <v>427</v>
      </c>
      <c r="H7">
        <f t="shared" si="0"/>
        <v>1</v>
      </c>
      <c r="J7" s="47" t="s">
        <v>1369</v>
      </c>
      <c r="K7" s="13" t="str">
        <f t="shared" si="1"/>
        <v>e601</v>
      </c>
      <c r="L7" s="183" t="str">
        <f>J7</f>
        <v>Non cédée</v>
      </c>
      <c r="M7" s="9"/>
      <c r="N7" s="9" t="s">
        <v>192</v>
      </c>
      <c r="O7" s="9" t="s">
        <v>427</v>
      </c>
      <c r="P7" s="9"/>
      <c r="Q7" s="9"/>
      <c r="R7" s="9"/>
    </row>
    <row r="8" spans="1:22">
      <c r="A8" t="s">
        <v>1180</v>
      </c>
      <c r="B8" t="s">
        <v>246</v>
      </c>
      <c r="D8" t="s">
        <v>243</v>
      </c>
      <c r="H8">
        <f t="shared" si="0"/>
        <v>1</v>
      </c>
      <c r="J8" s="43" t="s">
        <v>1513</v>
      </c>
      <c r="K8" s="13"/>
      <c r="L8" s="183"/>
      <c r="M8" s="9"/>
      <c r="N8" s="9"/>
      <c r="O8" s="9" t="s">
        <v>427</v>
      </c>
      <c r="P8" s="9"/>
      <c r="Q8" s="9" t="s">
        <v>287</v>
      </c>
      <c r="R8" s="9"/>
    </row>
    <row r="9" spans="1:22">
      <c r="A9" t="s">
        <v>1181</v>
      </c>
      <c r="B9" t="s">
        <v>1395</v>
      </c>
      <c r="D9" t="s">
        <v>427</v>
      </c>
      <c r="H9">
        <f t="shared" si="0"/>
        <v>1</v>
      </c>
      <c r="J9" s="53" t="s">
        <v>244</v>
      </c>
      <c r="K9" s="13" t="str">
        <f t="shared" si="1"/>
        <v>x0</v>
      </c>
      <c r="L9" s="183" t="str">
        <f>J9</f>
        <v>Total/NA</v>
      </c>
      <c r="M9" s="9" t="s">
        <v>190</v>
      </c>
      <c r="N9" s="9"/>
      <c r="O9" s="9" t="s">
        <v>243</v>
      </c>
      <c r="P9" s="9"/>
      <c r="Q9" s="9"/>
      <c r="R9" s="9"/>
    </row>
    <row r="10" spans="1:22">
      <c r="A10" t="s">
        <v>1370</v>
      </c>
      <c r="B10" t="s">
        <v>1396</v>
      </c>
      <c r="D10" t="s">
        <v>427</v>
      </c>
      <c r="H10">
        <f t="shared" si="0"/>
        <v>1</v>
      </c>
      <c r="J10" s="47" t="s">
        <v>1142</v>
      </c>
      <c r="K10" s="13" t="str">
        <f t="shared" si="1"/>
        <v>e605</v>
      </c>
      <c r="L10" s="183" t="str">
        <f>J10</f>
        <v>Opérations données en substitution</v>
      </c>
      <c r="M10" s="9"/>
      <c r="N10" s="9" t="s">
        <v>192</v>
      </c>
      <c r="O10" s="9" t="s">
        <v>427</v>
      </c>
      <c r="P10" s="9"/>
      <c r="Q10" s="9"/>
      <c r="R10" s="9"/>
    </row>
    <row r="11" spans="1:22">
      <c r="J11" s="47" t="s">
        <v>1509</v>
      </c>
      <c r="K11" s="13" t="str">
        <f t="shared" si="1"/>
        <v>e603</v>
      </c>
      <c r="L11" s="183" t="str">
        <f>J11</f>
        <v>Opérations non données en substitution</v>
      </c>
      <c r="M11" s="9"/>
      <c r="N11" s="9" t="s">
        <v>192</v>
      </c>
      <c r="O11" s="9" t="s">
        <v>427</v>
      </c>
      <c r="P11" s="9"/>
      <c r="Q11" s="9"/>
      <c r="R11" s="9"/>
    </row>
    <row r="12" spans="1:22">
      <c r="J12" s="43" t="s">
        <v>1560</v>
      </c>
      <c r="K12" s="13"/>
      <c r="L12" s="183"/>
      <c r="M12" s="9"/>
      <c r="N12" s="9"/>
      <c r="O12" s="9" t="s">
        <v>427</v>
      </c>
      <c r="P12" s="9"/>
      <c r="Q12" s="9" t="s">
        <v>336</v>
      </c>
      <c r="R12" s="9"/>
    </row>
    <row r="13" spans="1:22">
      <c r="J13" s="53" t="s">
        <v>244</v>
      </c>
      <c r="K13" s="13" t="str">
        <f t="shared" si="1"/>
        <v>x0</v>
      </c>
      <c r="L13" s="183" t="str">
        <f>J13</f>
        <v>Total/NA</v>
      </c>
      <c r="M13" s="9" t="s">
        <v>190</v>
      </c>
      <c r="N13" s="9"/>
      <c r="O13" s="9" t="s">
        <v>243</v>
      </c>
      <c r="P13" s="9"/>
      <c r="Q13" s="9"/>
      <c r="R13" s="9"/>
    </row>
    <row r="14" spans="1:22">
      <c r="J14" s="47" t="s">
        <v>1370</v>
      </c>
      <c r="K14" s="13" t="str">
        <f t="shared" si="1"/>
        <v>e607</v>
      </c>
      <c r="L14" s="183" t="str">
        <f>J14</f>
        <v>Réassurance cédée et opérations données en substitution</v>
      </c>
      <c r="M14" s="9" t="s">
        <v>190</v>
      </c>
      <c r="N14" s="9" t="s">
        <v>192</v>
      </c>
      <c r="O14" s="9" t="s">
        <v>427</v>
      </c>
      <c r="P14" s="9"/>
      <c r="Q14" s="9"/>
      <c r="R14" s="9"/>
    </row>
    <row r="15" spans="1:22">
      <c r="J15" s="91" t="s">
        <v>1514</v>
      </c>
      <c r="K15" s="13" t="str">
        <f t="shared" si="1"/>
        <v>e604</v>
      </c>
      <c r="L15" s="199" t="str">
        <f>J15</f>
        <v>Non donné en substitution et non cédé</v>
      </c>
      <c r="M15" s="9" t="s">
        <v>190</v>
      </c>
      <c r="N15" s="9" t="s">
        <v>192</v>
      </c>
      <c r="O15" s="9" t="s">
        <v>427</v>
      </c>
      <c r="P15" s="9"/>
      <c r="Q15" s="9"/>
      <c r="R15" s="9"/>
    </row>
    <row r="19" spans="5:12">
      <c r="K19" s="1"/>
    </row>
    <row r="21" spans="5:12">
      <c r="E21" s="132"/>
      <c r="J21" s="13"/>
      <c r="L21" s="142"/>
    </row>
    <row r="22" spans="5:12">
      <c r="J22" s="13"/>
      <c r="L22" s="142"/>
    </row>
  </sheetData>
  <sortState ref="A3:A10">
    <sortCondition ref="A3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rgb="FFFFFF00"/>
  </sheetPr>
  <dimension ref="A1:V80"/>
  <sheetViews>
    <sheetView zoomScale="80" zoomScaleNormal="80" workbookViewId="0">
      <selection activeCell="I63" sqref="I63"/>
    </sheetView>
  </sheetViews>
  <sheetFormatPr baseColWidth="10" defaultRowHeight="14.4"/>
  <cols>
    <col min="1" max="1" width="35.5546875" bestFit="1" customWidth="1"/>
    <col min="2" max="2" width="6.5546875" bestFit="1" customWidth="1"/>
    <col min="10" max="10" width="35.109375" bestFit="1" customWidth="1"/>
    <col min="12" max="12" width="35.109375" style="138" customWidth="1"/>
  </cols>
  <sheetData>
    <row r="1" spans="1:22">
      <c r="A1" s="116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95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t="s">
        <v>366</v>
      </c>
      <c r="B2" t="s">
        <v>245</v>
      </c>
      <c r="C2" t="s">
        <v>610</v>
      </c>
      <c r="D2" t="s">
        <v>243</v>
      </c>
      <c r="H2">
        <f t="shared" ref="H2:H33" si="0">COUNTIF($J$2:$J$370,A2)</f>
        <v>6</v>
      </c>
      <c r="J2" s="55" t="s">
        <v>986</v>
      </c>
      <c r="L2" s="184"/>
      <c r="O2" t="s">
        <v>427</v>
      </c>
      <c r="Q2" t="s">
        <v>124</v>
      </c>
    </row>
    <row r="3" spans="1:22">
      <c r="A3" t="s">
        <v>367</v>
      </c>
      <c r="B3" t="s">
        <v>989</v>
      </c>
      <c r="D3" t="s">
        <v>427</v>
      </c>
      <c r="H3">
        <f t="shared" si="0"/>
        <v>3</v>
      </c>
      <c r="J3" s="7" t="s">
        <v>367</v>
      </c>
      <c r="K3" s="9" t="str">
        <f>VLOOKUP(J3,$A$1:$I$305,2,FALSE)</f>
        <v>e1202</v>
      </c>
      <c r="L3" s="200" t="str">
        <f t="shared" ref="L3:L8" si="1">J3</f>
        <v>N+1</v>
      </c>
      <c r="O3" t="s">
        <v>427</v>
      </c>
    </row>
    <row r="4" spans="1:22">
      <c r="A4" t="s">
        <v>1377</v>
      </c>
      <c r="B4" t="s">
        <v>990</v>
      </c>
      <c r="D4" t="s">
        <v>427</v>
      </c>
      <c r="H4">
        <f t="shared" si="0"/>
        <v>4</v>
      </c>
      <c r="J4" s="7" t="s">
        <v>366</v>
      </c>
      <c r="K4" s="9" t="str">
        <f t="shared" ref="K4:K23" si="2">VLOOKUP(J4,$A$1:$I$305,2,FALSE)</f>
        <v>x0</v>
      </c>
      <c r="L4" s="200" t="str">
        <f t="shared" si="1"/>
        <v>N</v>
      </c>
      <c r="O4" s="138" t="s">
        <v>243</v>
      </c>
    </row>
    <row r="5" spans="1:22">
      <c r="A5" t="s">
        <v>1378</v>
      </c>
      <c r="B5" t="s">
        <v>991</v>
      </c>
      <c r="D5" t="s">
        <v>427</v>
      </c>
      <c r="H5">
        <f t="shared" si="0"/>
        <v>3</v>
      </c>
      <c r="J5" s="7" t="s">
        <v>1377</v>
      </c>
      <c r="K5" s="9" t="str">
        <f t="shared" si="2"/>
        <v>e1203</v>
      </c>
      <c r="L5" s="200" t="str">
        <f t="shared" si="1"/>
        <v>N-1</v>
      </c>
      <c r="O5" t="s">
        <v>427</v>
      </c>
    </row>
    <row r="6" spans="1:22">
      <c r="A6" t="s">
        <v>1379</v>
      </c>
      <c r="B6" t="s">
        <v>992</v>
      </c>
      <c r="D6" t="s">
        <v>427</v>
      </c>
      <c r="H6">
        <f t="shared" si="0"/>
        <v>3</v>
      </c>
      <c r="J6" s="7" t="s">
        <v>1378</v>
      </c>
      <c r="K6" s="9" t="str">
        <f t="shared" si="2"/>
        <v>e1204</v>
      </c>
      <c r="L6" s="200" t="str">
        <f t="shared" si="1"/>
        <v>N-2</v>
      </c>
      <c r="O6" t="s">
        <v>427</v>
      </c>
    </row>
    <row r="7" spans="1:22">
      <c r="A7" t="s">
        <v>1407</v>
      </c>
      <c r="B7" t="s">
        <v>993</v>
      </c>
      <c r="D7" t="s">
        <v>427</v>
      </c>
      <c r="H7">
        <f t="shared" si="0"/>
        <v>2</v>
      </c>
      <c r="J7" s="7" t="s">
        <v>1379</v>
      </c>
      <c r="K7" s="9" t="str">
        <f t="shared" si="2"/>
        <v>e1205</v>
      </c>
      <c r="L7" s="200" t="str">
        <f t="shared" si="1"/>
        <v>N-3</v>
      </c>
      <c r="O7" t="s">
        <v>427</v>
      </c>
    </row>
    <row r="8" spans="1:22">
      <c r="A8" t="s">
        <v>1408</v>
      </c>
      <c r="B8" t="s">
        <v>994</v>
      </c>
      <c r="D8" t="s">
        <v>427</v>
      </c>
      <c r="H8">
        <f t="shared" si="0"/>
        <v>2</v>
      </c>
      <c r="J8" s="7" t="s">
        <v>65</v>
      </c>
      <c r="K8" s="9" t="str">
        <f t="shared" si="2"/>
        <v>e1211</v>
      </c>
      <c r="L8" s="200" t="str">
        <f t="shared" si="1"/>
        <v>Date de première commercialisation</v>
      </c>
      <c r="O8" t="s">
        <v>427</v>
      </c>
    </row>
    <row r="9" spans="1:22">
      <c r="A9" t="s">
        <v>1409</v>
      </c>
      <c r="B9" t="s">
        <v>995</v>
      </c>
      <c r="D9" t="s">
        <v>427</v>
      </c>
      <c r="H9">
        <f t="shared" si="0"/>
        <v>2</v>
      </c>
      <c r="J9" s="55" t="s">
        <v>987</v>
      </c>
      <c r="K9" s="9"/>
      <c r="L9" s="184"/>
      <c r="O9" t="s">
        <v>427</v>
      </c>
      <c r="Q9" t="s">
        <v>227</v>
      </c>
    </row>
    <row r="10" spans="1:22">
      <c r="A10" t="s">
        <v>1410</v>
      </c>
      <c r="B10" t="s">
        <v>996</v>
      </c>
      <c r="D10" t="s">
        <v>427</v>
      </c>
      <c r="H10">
        <f t="shared" si="0"/>
        <v>2</v>
      </c>
      <c r="J10" s="7" t="s">
        <v>366</v>
      </c>
      <c r="K10" s="9" t="str">
        <f t="shared" si="2"/>
        <v>x0</v>
      </c>
      <c r="L10" s="200" t="str">
        <f t="shared" ref="L10:L20" si="3">J10</f>
        <v>N</v>
      </c>
      <c r="O10" s="138" t="s">
        <v>243</v>
      </c>
    </row>
    <row r="11" spans="1:22">
      <c r="A11" t="s">
        <v>1411</v>
      </c>
      <c r="B11" t="s">
        <v>997</v>
      </c>
      <c r="D11" t="s">
        <v>427</v>
      </c>
      <c r="H11">
        <f t="shared" si="0"/>
        <v>1</v>
      </c>
      <c r="J11" s="7" t="s">
        <v>1254</v>
      </c>
      <c r="K11" s="9" t="str">
        <f t="shared" si="2"/>
        <v>e1212</v>
      </c>
      <c r="L11" s="200" t="str">
        <f t="shared" si="3"/>
        <v>Exercices antérieurs</v>
      </c>
      <c r="O11" t="s">
        <v>427</v>
      </c>
    </row>
    <row r="12" spans="1:22">
      <c r="A12" t="s">
        <v>65</v>
      </c>
      <c r="B12" t="s">
        <v>998</v>
      </c>
      <c r="D12" t="s">
        <v>427</v>
      </c>
      <c r="H12">
        <f t="shared" si="0"/>
        <v>1</v>
      </c>
      <c r="J12" s="54" t="s">
        <v>1377</v>
      </c>
      <c r="K12" s="9" t="str">
        <f t="shared" si="2"/>
        <v>e1203</v>
      </c>
      <c r="L12" s="200" t="str">
        <f t="shared" si="3"/>
        <v>N-1</v>
      </c>
      <c r="O12" t="s">
        <v>427</v>
      </c>
    </row>
    <row r="13" spans="1:22">
      <c r="A13" t="s">
        <v>1254</v>
      </c>
      <c r="B13" t="s">
        <v>999</v>
      </c>
      <c r="D13" t="s">
        <v>427</v>
      </c>
      <c r="H13">
        <f t="shared" si="0"/>
        <v>2</v>
      </c>
      <c r="J13" s="54" t="s">
        <v>1378</v>
      </c>
      <c r="K13" s="9" t="str">
        <f t="shared" si="2"/>
        <v>e1204</v>
      </c>
      <c r="L13" s="200" t="str">
        <f t="shared" si="3"/>
        <v>N-2</v>
      </c>
      <c r="O13" t="s">
        <v>427</v>
      </c>
    </row>
    <row r="14" spans="1:22">
      <c r="A14" t="s">
        <v>368</v>
      </c>
      <c r="B14" s="138" t="s">
        <v>2187</v>
      </c>
      <c r="D14" s="138" t="s">
        <v>427</v>
      </c>
      <c r="H14">
        <f t="shared" si="0"/>
        <v>1</v>
      </c>
      <c r="J14" s="54" t="s">
        <v>1379</v>
      </c>
      <c r="K14" s="9" t="str">
        <f t="shared" si="2"/>
        <v>e1205</v>
      </c>
      <c r="L14" s="200" t="str">
        <f t="shared" si="3"/>
        <v>N-3</v>
      </c>
      <c r="O14" t="s">
        <v>427</v>
      </c>
    </row>
    <row r="15" spans="1:22">
      <c r="A15" s="138" t="s">
        <v>369</v>
      </c>
      <c r="B15" s="138" t="s">
        <v>2188</v>
      </c>
      <c r="D15" s="138" t="s">
        <v>427</v>
      </c>
      <c r="H15" s="138">
        <f t="shared" si="0"/>
        <v>1</v>
      </c>
      <c r="J15" s="54" t="s">
        <v>1407</v>
      </c>
      <c r="K15" s="9" t="str">
        <f t="shared" si="2"/>
        <v>e1206</v>
      </c>
      <c r="L15" s="200" t="str">
        <f t="shared" si="3"/>
        <v>N-4</v>
      </c>
      <c r="O15" t="s">
        <v>427</v>
      </c>
    </row>
    <row r="16" spans="1:22">
      <c r="A16" s="138" t="s">
        <v>370</v>
      </c>
      <c r="B16" s="138" t="s">
        <v>2189</v>
      </c>
      <c r="D16" s="138" t="s">
        <v>427</v>
      </c>
      <c r="H16" s="138">
        <f t="shared" si="0"/>
        <v>1</v>
      </c>
      <c r="J16" s="54" t="s">
        <v>1408</v>
      </c>
      <c r="K16" s="9" t="str">
        <f t="shared" si="2"/>
        <v>e1207</v>
      </c>
      <c r="L16" s="200" t="str">
        <f t="shared" si="3"/>
        <v>N-5</v>
      </c>
      <c r="O16" t="s">
        <v>427</v>
      </c>
    </row>
    <row r="17" spans="1:17">
      <c r="A17" s="138" t="s">
        <v>371</v>
      </c>
      <c r="B17" s="138" t="s">
        <v>2190</v>
      </c>
      <c r="D17" s="138" t="s">
        <v>427</v>
      </c>
      <c r="H17" s="138">
        <f t="shared" si="0"/>
        <v>1</v>
      </c>
      <c r="J17" s="54" t="s">
        <v>1409</v>
      </c>
      <c r="K17" s="9" t="str">
        <f t="shared" si="2"/>
        <v>e1208</v>
      </c>
      <c r="L17" s="200" t="str">
        <f t="shared" si="3"/>
        <v>N-6</v>
      </c>
      <c r="O17" t="s">
        <v>427</v>
      </c>
    </row>
    <row r="18" spans="1:17">
      <c r="A18" s="138" t="s">
        <v>372</v>
      </c>
      <c r="B18" s="138" t="s">
        <v>2191</v>
      </c>
      <c r="D18" s="138" t="s">
        <v>427</v>
      </c>
      <c r="H18" s="138">
        <f t="shared" si="0"/>
        <v>1</v>
      </c>
      <c r="J18" s="54" t="s">
        <v>1410</v>
      </c>
      <c r="K18" s="9" t="str">
        <f t="shared" si="2"/>
        <v>e1209</v>
      </c>
      <c r="L18" s="200" t="str">
        <f t="shared" si="3"/>
        <v>N-7</v>
      </c>
      <c r="O18" t="s">
        <v>427</v>
      </c>
    </row>
    <row r="19" spans="1:17">
      <c r="A19" s="138" t="s">
        <v>373</v>
      </c>
      <c r="B19" s="138" t="s">
        <v>2192</v>
      </c>
      <c r="D19" s="138" t="s">
        <v>427</v>
      </c>
      <c r="H19" s="138">
        <f t="shared" si="0"/>
        <v>1</v>
      </c>
      <c r="J19" s="54" t="s">
        <v>1411</v>
      </c>
      <c r="K19" s="9" t="str">
        <f t="shared" si="2"/>
        <v>e1210</v>
      </c>
      <c r="L19" s="200" t="str">
        <f t="shared" si="3"/>
        <v>N-8 et antérieurs</v>
      </c>
      <c r="O19" t="s">
        <v>427</v>
      </c>
    </row>
    <row r="20" spans="1:17">
      <c r="A20" s="138" t="s">
        <v>374</v>
      </c>
      <c r="B20" s="138" t="s">
        <v>2193</v>
      </c>
      <c r="D20" s="138" t="s">
        <v>427</v>
      </c>
      <c r="H20" s="138">
        <f t="shared" si="0"/>
        <v>1</v>
      </c>
      <c r="J20" s="54" t="s">
        <v>2398</v>
      </c>
      <c r="K20" s="141" t="str">
        <f t="shared" si="2"/>
        <v>e1245</v>
      </c>
      <c r="L20" s="200" t="str">
        <f t="shared" si="3"/>
        <v>Tous exercices</v>
      </c>
      <c r="M20" s="138"/>
      <c r="N20" s="138"/>
      <c r="O20" s="138" t="s">
        <v>427</v>
      </c>
      <c r="P20" s="138"/>
      <c r="Q20" s="138"/>
    </row>
    <row r="21" spans="1:17">
      <c r="A21" s="138" t="s">
        <v>375</v>
      </c>
      <c r="B21" s="138" t="s">
        <v>2194</v>
      </c>
      <c r="D21" s="138" t="s">
        <v>427</v>
      </c>
      <c r="H21" s="138">
        <f t="shared" si="0"/>
        <v>1</v>
      </c>
      <c r="J21" s="55" t="s">
        <v>1413</v>
      </c>
      <c r="K21" s="9"/>
      <c r="L21" s="184"/>
      <c r="O21" t="s">
        <v>427</v>
      </c>
      <c r="Q21" t="s">
        <v>641</v>
      </c>
    </row>
    <row r="22" spans="1:17">
      <c r="A22" s="138" t="s">
        <v>376</v>
      </c>
      <c r="B22" s="138" t="s">
        <v>2195</v>
      </c>
      <c r="D22" s="138" t="s">
        <v>427</v>
      </c>
      <c r="H22" s="138">
        <f t="shared" si="0"/>
        <v>1</v>
      </c>
      <c r="J22" s="7" t="s">
        <v>366</v>
      </c>
      <c r="K22" s="9" t="str">
        <f t="shared" si="2"/>
        <v>x0</v>
      </c>
      <c r="L22" s="200" t="str">
        <f>J22</f>
        <v>N</v>
      </c>
      <c r="O22" s="138" t="s">
        <v>243</v>
      </c>
    </row>
    <row r="23" spans="1:17">
      <c r="A23" s="138" t="s">
        <v>377</v>
      </c>
      <c r="B23" s="138" t="s">
        <v>2196</v>
      </c>
      <c r="D23" s="138" t="s">
        <v>427</v>
      </c>
      <c r="H23" s="138">
        <f t="shared" si="0"/>
        <v>1</v>
      </c>
      <c r="J23" s="7" t="s">
        <v>1377</v>
      </c>
      <c r="K23" s="9" t="str">
        <f t="shared" si="2"/>
        <v>e1203</v>
      </c>
      <c r="L23" s="200" t="str">
        <f>J23</f>
        <v>N-1</v>
      </c>
      <c r="O23" t="s">
        <v>427</v>
      </c>
    </row>
    <row r="24" spans="1:17">
      <c r="A24" s="138" t="s">
        <v>378</v>
      </c>
      <c r="B24" s="138" t="s">
        <v>2197</v>
      </c>
      <c r="D24" s="138" t="s">
        <v>427</v>
      </c>
      <c r="H24" s="138">
        <f t="shared" si="0"/>
        <v>1</v>
      </c>
      <c r="J24" s="18" t="s">
        <v>1412</v>
      </c>
      <c r="K24" s="9"/>
      <c r="L24" s="183"/>
      <c r="O24" t="s">
        <v>427</v>
      </c>
      <c r="Q24" t="s">
        <v>640</v>
      </c>
    </row>
    <row r="25" spans="1:17">
      <c r="A25" s="138" t="s">
        <v>379</v>
      </c>
      <c r="B25" s="138" t="s">
        <v>2198</v>
      </c>
      <c r="D25" s="138" t="s">
        <v>427</v>
      </c>
      <c r="H25" s="138">
        <f t="shared" si="0"/>
        <v>1</v>
      </c>
      <c r="J25" s="7" t="s">
        <v>367</v>
      </c>
      <c r="K25" s="9" t="str">
        <f>VLOOKUP(J25,$A$1:$I$305,2,FALSE)</f>
        <v>e1202</v>
      </c>
      <c r="L25" s="200" t="str">
        <f>J25</f>
        <v>N+1</v>
      </c>
      <c r="O25" t="s">
        <v>427</v>
      </c>
    </row>
    <row r="26" spans="1:17">
      <c r="A26" s="138" t="s">
        <v>2367</v>
      </c>
      <c r="B26" s="138" t="s">
        <v>2199</v>
      </c>
      <c r="D26" s="138" t="s">
        <v>427</v>
      </c>
      <c r="H26" s="138">
        <f t="shared" si="0"/>
        <v>1</v>
      </c>
      <c r="J26" s="7" t="s">
        <v>366</v>
      </c>
      <c r="K26" s="9" t="str">
        <f>VLOOKUP(J26,$A$1:$I$305,2,FALSE)</f>
        <v>x0</v>
      </c>
      <c r="L26" s="200" t="str">
        <f>J26</f>
        <v>N</v>
      </c>
      <c r="O26" s="138" t="s">
        <v>243</v>
      </c>
    </row>
    <row r="27" spans="1:17">
      <c r="A27" s="138" t="s">
        <v>2368</v>
      </c>
      <c r="B27" s="138" t="s">
        <v>2200</v>
      </c>
      <c r="D27" s="138" t="s">
        <v>427</v>
      </c>
      <c r="H27" s="138">
        <f t="shared" si="0"/>
        <v>1</v>
      </c>
      <c r="J27" s="161" t="s">
        <v>2387</v>
      </c>
      <c r="K27" s="141"/>
      <c r="L27" s="200"/>
      <c r="O27" s="138" t="s">
        <v>427</v>
      </c>
    </row>
    <row r="28" spans="1:17">
      <c r="A28" s="138" t="s">
        <v>2369</v>
      </c>
      <c r="B28" s="138" t="s">
        <v>2201</v>
      </c>
      <c r="D28" s="138" t="s">
        <v>427</v>
      </c>
      <c r="H28" s="138">
        <f t="shared" si="0"/>
        <v>1</v>
      </c>
      <c r="J28" s="7" t="s">
        <v>366</v>
      </c>
      <c r="K28" s="141" t="str">
        <f t="shared" ref="K28:K80" si="4">VLOOKUP(J28,$A$1:$I$305,2,FALSE)</f>
        <v>x0</v>
      </c>
      <c r="L28" s="200" t="str">
        <f t="shared" ref="L28:L61" si="5">J28</f>
        <v>N</v>
      </c>
      <c r="O28" s="138" t="s">
        <v>243</v>
      </c>
      <c r="Q28" t="s">
        <v>227</v>
      </c>
    </row>
    <row r="29" spans="1:17">
      <c r="A29" s="138" t="s">
        <v>2370</v>
      </c>
      <c r="B29" s="138" t="s">
        <v>2202</v>
      </c>
      <c r="D29" s="138" t="s">
        <v>427</v>
      </c>
      <c r="H29" s="138">
        <f t="shared" si="0"/>
        <v>1</v>
      </c>
      <c r="J29" s="7" t="s">
        <v>367</v>
      </c>
      <c r="K29" s="141" t="str">
        <f t="shared" si="4"/>
        <v>e1202</v>
      </c>
      <c r="L29" s="200" t="str">
        <f t="shared" si="5"/>
        <v>N+1</v>
      </c>
      <c r="O29" s="138" t="s">
        <v>427</v>
      </c>
    </row>
    <row r="30" spans="1:17">
      <c r="A30" s="138" t="s">
        <v>2371</v>
      </c>
      <c r="B30" s="138" t="s">
        <v>2203</v>
      </c>
      <c r="D30" s="138" t="s">
        <v>427</v>
      </c>
      <c r="H30" s="138">
        <f t="shared" si="0"/>
        <v>1</v>
      </c>
      <c r="J30" s="7" t="s">
        <v>368</v>
      </c>
      <c r="K30" s="141" t="str">
        <f t="shared" si="4"/>
        <v>e1213</v>
      </c>
      <c r="L30" s="200" t="str">
        <f t="shared" si="5"/>
        <v>N+2</v>
      </c>
      <c r="O30" s="138" t="s">
        <v>427</v>
      </c>
    </row>
    <row r="31" spans="1:17">
      <c r="A31" s="138" t="s">
        <v>2372</v>
      </c>
      <c r="B31" s="138" t="s">
        <v>2204</v>
      </c>
      <c r="D31" s="138" t="s">
        <v>427</v>
      </c>
      <c r="H31" s="138">
        <f t="shared" si="0"/>
        <v>1</v>
      </c>
      <c r="J31" s="7" t="s">
        <v>369</v>
      </c>
      <c r="K31" s="141" t="str">
        <f t="shared" si="4"/>
        <v>e1214</v>
      </c>
      <c r="L31" s="200" t="str">
        <f t="shared" si="5"/>
        <v>N+3</v>
      </c>
      <c r="O31" s="138" t="s">
        <v>427</v>
      </c>
    </row>
    <row r="32" spans="1:17">
      <c r="A32" s="138" t="s">
        <v>2373</v>
      </c>
      <c r="B32" s="138" t="s">
        <v>2205</v>
      </c>
      <c r="D32" s="138" t="s">
        <v>427</v>
      </c>
      <c r="H32" s="138">
        <f t="shared" si="0"/>
        <v>1</v>
      </c>
      <c r="J32" s="7" t="s">
        <v>370</v>
      </c>
      <c r="K32" s="141" t="str">
        <f t="shared" si="4"/>
        <v>e1215</v>
      </c>
      <c r="L32" s="200" t="str">
        <f t="shared" si="5"/>
        <v>N+4</v>
      </c>
      <c r="O32" s="138" t="s">
        <v>427</v>
      </c>
    </row>
    <row r="33" spans="1:15">
      <c r="A33" s="138" t="s">
        <v>2374</v>
      </c>
      <c r="B33" s="138" t="s">
        <v>2206</v>
      </c>
      <c r="D33" s="138" t="s">
        <v>427</v>
      </c>
      <c r="H33" s="138">
        <f t="shared" si="0"/>
        <v>1</v>
      </c>
      <c r="J33" s="7" t="s">
        <v>371</v>
      </c>
      <c r="K33" s="141" t="str">
        <f t="shared" si="4"/>
        <v>e1216</v>
      </c>
      <c r="L33" s="200" t="str">
        <f t="shared" si="5"/>
        <v>N+5</v>
      </c>
      <c r="O33" s="138" t="s">
        <v>427</v>
      </c>
    </row>
    <row r="34" spans="1:15">
      <c r="A34" s="138" t="s">
        <v>2375</v>
      </c>
      <c r="B34" s="138" t="s">
        <v>2207</v>
      </c>
      <c r="D34" s="138" t="s">
        <v>427</v>
      </c>
      <c r="H34" s="138">
        <f t="shared" ref="H34:H54" si="6">COUNTIF($J$2:$J$370,A34)</f>
        <v>1</v>
      </c>
      <c r="J34" s="7" t="s">
        <v>372</v>
      </c>
      <c r="K34" s="141" t="str">
        <f t="shared" si="4"/>
        <v>e1217</v>
      </c>
      <c r="L34" s="200" t="str">
        <f t="shared" si="5"/>
        <v>N+6</v>
      </c>
      <c r="O34" s="138" t="s">
        <v>427</v>
      </c>
    </row>
    <row r="35" spans="1:15">
      <c r="A35" s="138" t="s">
        <v>2376</v>
      </c>
      <c r="B35" s="138" t="s">
        <v>2208</v>
      </c>
      <c r="D35" s="138" t="s">
        <v>427</v>
      </c>
      <c r="H35" s="138">
        <f t="shared" si="6"/>
        <v>1</v>
      </c>
      <c r="J35" s="7" t="s">
        <v>373</v>
      </c>
      <c r="K35" s="141" t="str">
        <f t="shared" si="4"/>
        <v>e1218</v>
      </c>
      <c r="L35" s="200" t="str">
        <f t="shared" si="5"/>
        <v>N+7</v>
      </c>
      <c r="O35" s="138" t="s">
        <v>427</v>
      </c>
    </row>
    <row r="36" spans="1:15">
      <c r="A36" s="138" t="s">
        <v>2377</v>
      </c>
      <c r="B36" s="138" t="s">
        <v>2209</v>
      </c>
      <c r="D36" s="138" t="s">
        <v>427</v>
      </c>
      <c r="H36" s="138">
        <f t="shared" si="6"/>
        <v>1</v>
      </c>
      <c r="J36" s="7" t="s">
        <v>374</v>
      </c>
      <c r="K36" s="141" t="str">
        <f t="shared" si="4"/>
        <v>e1219</v>
      </c>
      <c r="L36" s="200" t="str">
        <f t="shared" si="5"/>
        <v>N+8</v>
      </c>
      <c r="O36" s="138" t="s">
        <v>427</v>
      </c>
    </row>
    <row r="37" spans="1:15">
      <c r="A37" s="138" t="s">
        <v>2378</v>
      </c>
      <c r="B37" s="138" t="s">
        <v>2210</v>
      </c>
      <c r="D37" s="138" t="s">
        <v>427</v>
      </c>
      <c r="H37" s="138">
        <f t="shared" si="6"/>
        <v>1</v>
      </c>
      <c r="J37" s="7" t="s">
        <v>375</v>
      </c>
      <c r="K37" s="141" t="str">
        <f t="shared" si="4"/>
        <v>e1220</v>
      </c>
      <c r="L37" s="200" t="str">
        <f t="shared" si="5"/>
        <v>N+9</v>
      </c>
      <c r="O37" s="138" t="s">
        <v>427</v>
      </c>
    </row>
    <row r="38" spans="1:15">
      <c r="A38" s="138" t="s">
        <v>2379</v>
      </c>
      <c r="B38" s="138" t="s">
        <v>2211</v>
      </c>
      <c r="D38" s="138" t="s">
        <v>427</v>
      </c>
      <c r="H38" s="138">
        <f t="shared" si="6"/>
        <v>1</v>
      </c>
      <c r="J38" s="7" t="s">
        <v>376</v>
      </c>
      <c r="K38" s="141" t="str">
        <f t="shared" si="4"/>
        <v>e1221</v>
      </c>
      <c r="L38" s="200" t="str">
        <f t="shared" si="5"/>
        <v>N+10</v>
      </c>
      <c r="O38" s="138" t="s">
        <v>427</v>
      </c>
    </row>
    <row r="39" spans="1:15">
      <c r="A39" s="138" t="s">
        <v>2380</v>
      </c>
      <c r="B39" s="138" t="s">
        <v>2212</v>
      </c>
      <c r="D39" s="138" t="s">
        <v>427</v>
      </c>
      <c r="H39" s="138">
        <f t="shared" si="6"/>
        <v>1</v>
      </c>
      <c r="J39" s="7" t="s">
        <v>377</v>
      </c>
      <c r="K39" s="141" t="str">
        <f t="shared" si="4"/>
        <v>e1222</v>
      </c>
      <c r="L39" s="200" t="str">
        <f t="shared" si="5"/>
        <v>N+11</v>
      </c>
      <c r="O39" s="138" t="s">
        <v>427</v>
      </c>
    </row>
    <row r="40" spans="1:15">
      <c r="A40" s="138" t="s">
        <v>2381</v>
      </c>
      <c r="B40" s="138" t="s">
        <v>2213</v>
      </c>
      <c r="D40" s="138" t="s">
        <v>427</v>
      </c>
      <c r="H40" s="138">
        <f t="shared" si="6"/>
        <v>1</v>
      </c>
      <c r="J40" s="7" t="s">
        <v>378</v>
      </c>
      <c r="K40" s="141" t="str">
        <f t="shared" si="4"/>
        <v>e1223</v>
      </c>
      <c r="L40" s="200" t="str">
        <f t="shared" si="5"/>
        <v>N+12</v>
      </c>
      <c r="O40" s="138" t="s">
        <v>427</v>
      </c>
    </row>
    <row r="41" spans="1:15">
      <c r="A41" s="138" t="s">
        <v>2382</v>
      </c>
      <c r="B41" s="138" t="s">
        <v>2214</v>
      </c>
      <c r="D41" s="138" t="s">
        <v>427</v>
      </c>
      <c r="H41" s="138">
        <f t="shared" si="6"/>
        <v>1</v>
      </c>
      <c r="J41" s="7" t="s">
        <v>379</v>
      </c>
      <c r="K41" s="141" t="str">
        <f t="shared" si="4"/>
        <v>e1224</v>
      </c>
      <c r="L41" s="200" t="str">
        <f t="shared" si="5"/>
        <v>N+13</v>
      </c>
      <c r="O41" s="138" t="s">
        <v>427</v>
      </c>
    </row>
    <row r="42" spans="1:15">
      <c r="A42" s="138" t="s">
        <v>2383</v>
      </c>
      <c r="B42" s="138" t="s">
        <v>2215</v>
      </c>
      <c r="D42" s="138" t="s">
        <v>427</v>
      </c>
      <c r="H42" s="138">
        <f t="shared" si="6"/>
        <v>1</v>
      </c>
      <c r="J42" s="7" t="s">
        <v>2367</v>
      </c>
      <c r="K42" s="141" t="str">
        <f t="shared" si="4"/>
        <v>e1225</v>
      </c>
      <c r="L42" s="200" t="str">
        <f t="shared" si="5"/>
        <v>N+14</v>
      </c>
      <c r="O42" s="138" t="s">
        <v>427</v>
      </c>
    </row>
    <row r="43" spans="1:15">
      <c r="A43" t="s">
        <v>2384</v>
      </c>
      <c r="B43" s="138" t="s">
        <v>2216</v>
      </c>
      <c r="D43" s="138" t="s">
        <v>427</v>
      </c>
      <c r="H43" s="138">
        <f t="shared" si="6"/>
        <v>1</v>
      </c>
      <c r="J43" s="7" t="s">
        <v>2368</v>
      </c>
      <c r="K43" s="141" t="str">
        <f t="shared" si="4"/>
        <v>e1226</v>
      </c>
      <c r="L43" s="200" t="str">
        <f t="shared" si="5"/>
        <v>N+15</v>
      </c>
      <c r="O43" s="138" t="s">
        <v>427</v>
      </c>
    </row>
    <row r="44" spans="1:15">
      <c r="A44" t="s">
        <v>2385</v>
      </c>
      <c r="B44" s="138" t="s">
        <v>2217</v>
      </c>
      <c r="D44" s="138" t="s">
        <v>427</v>
      </c>
      <c r="H44" s="138">
        <f t="shared" si="6"/>
        <v>1</v>
      </c>
      <c r="J44" s="7" t="s">
        <v>2369</v>
      </c>
      <c r="K44" s="141" t="str">
        <f t="shared" si="4"/>
        <v>e1227</v>
      </c>
      <c r="L44" s="200" t="str">
        <f t="shared" si="5"/>
        <v>N+16</v>
      </c>
      <c r="O44" s="138" t="s">
        <v>427</v>
      </c>
    </row>
    <row r="45" spans="1:15">
      <c r="A45" t="s">
        <v>2386</v>
      </c>
      <c r="B45" s="138" t="s">
        <v>2218</v>
      </c>
      <c r="D45" s="138" t="s">
        <v>427</v>
      </c>
      <c r="H45" s="138">
        <f t="shared" si="6"/>
        <v>1</v>
      </c>
      <c r="J45" s="7" t="s">
        <v>2370</v>
      </c>
      <c r="K45" s="141" t="str">
        <f t="shared" si="4"/>
        <v>e1228</v>
      </c>
      <c r="L45" s="200" t="str">
        <f t="shared" si="5"/>
        <v>N+17</v>
      </c>
      <c r="O45" s="138" t="s">
        <v>427</v>
      </c>
    </row>
    <row r="46" spans="1:15">
      <c r="A46" t="s">
        <v>2398</v>
      </c>
      <c r="B46" s="138" t="s">
        <v>2219</v>
      </c>
      <c r="D46" s="138" t="s">
        <v>427</v>
      </c>
      <c r="H46" s="138">
        <f t="shared" si="6"/>
        <v>2</v>
      </c>
      <c r="J46" s="7" t="s">
        <v>2371</v>
      </c>
      <c r="K46" s="141" t="str">
        <f t="shared" si="4"/>
        <v>e1229</v>
      </c>
      <c r="L46" s="200" t="str">
        <f t="shared" si="5"/>
        <v>N+18</v>
      </c>
      <c r="O46" s="138" t="s">
        <v>427</v>
      </c>
    </row>
    <row r="47" spans="1:15">
      <c r="A47" s="204" t="s">
        <v>2857</v>
      </c>
      <c r="B47" s="204" t="s">
        <v>2220</v>
      </c>
      <c r="C47" s="204"/>
      <c r="D47" s="204" t="s">
        <v>427</v>
      </c>
      <c r="E47" s="204"/>
      <c r="F47" s="204"/>
      <c r="G47" s="204"/>
      <c r="H47" s="204">
        <f t="shared" si="6"/>
        <v>1</v>
      </c>
      <c r="J47" s="7" t="s">
        <v>2372</v>
      </c>
      <c r="K47" s="141" t="str">
        <f t="shared" si="4"/>
        <v>e1230</v>
      </c>
      <c r="L47" s="200" t="str">
        <f t="shared" si="5"/>
        <v>N+19</v>
      </c>
      <c r="O47" s="138" t="s">
        <v>427</v>
      </c>
    </row>
    <row r="48" spans="1:15">
      <c r="A48" s="204" t="s">
        <v>2859</v>
      </c>
      <c r="B48" s="204" t="s">
        <v>2221</v>
      </c>
      <c r="C48" s="204"/>
      <c r="D48" s="204" t="s">
        <v>427</v>
      </c>
      <c r="E48" s="204"/>
      <c r="F48" s="204"/>
      <c r="G48" s="204"/>
      <c r="H48" s="204">
        <f t="shared" si="6"/>
        <v>1</v>
      </c>
      <c r="J48" s="7" t="s">
        <v>2373</v>
      </c>
      <c r="K48" s="141" t="str">
        <f t="shared" si="4"/>
        <v>e1231</v>
      </c>
      <c r="L48" s="200" t="str">
        <f t="shared" si="5"/>
        <v>N+20</v>
      </c>
      <c r="O48" s="138" t="s">
        <v>427</v>
      </c>
    </row>
    <row r="49" spans="1:15">
      <c r="A49" s="204" t="s">
        <v>2860</v>
      </c>
      <c r="B49" s="204" t="s">
        <v>2222</v>
      </c>
      <c r="C49" s="204"/>
      <c r="D49" s="204" t="s">
        <v>427</v>
      </c>
      <c r="E49" s="204"/>
      <c r="F49" s="204"/>
      <c r="G49" s="204"/>
      <c r="H49" s="204">
        <f t="shared" si="6"/>
        <v>1</v>
      </c>
      <c r="J49" s="7" t="s">
        <v>2374</v>
      </c>
      <c r="K49" s="141" t="str">
        <f t="shared" si="4"/>
        <v>e1232</v>
      </c>
      <c r="L49" s="200" t="str">
        <f t="shared" si="5"/>
        <v>N+21</v>
      </c>
      <c r="O49" s="138" t="s">
        <v>427</v>
      </c>
    </row>
    <row r="50" spans="1:15">
      <c r="A50" s="204" t="s">
        <v>2861</v>
      </c>
      <c r="B50" s="204" t="s">
        <v>2223</v>
      </c>
      <c r="C50" s="204"/>
      <c r="D50" s="204" t="s">
        <v>427</v>
      </c>
      <c r="E50" s="204"/>
      <c r="F50" s="204"/>
      <c r="G50" s="204"/>
      <c r="H50" s="204">
        <f t="shared" si="6"/>
        <v>1</v>
      </c>
      <c r="J50" s="7" t="s">
        <v>2375</v>
      </c>
      <c r="K50" s="141" t="str">
        <f t="shared" si="4"/>
        <v>e1233</v>
      </c>
      <c r="L50" s="200" t="str">
        <f t="shared" si="5"/>
        <v>N+22</v>
      </c>
      <c r="O50" s="138" t="s">
        <v>427</v>
      </c>
    </row>
    <row r="51" spans="1:15">
      <c r="A51" s="204" t="s">
        <v>2862</v>
      </c>
      <c r="B51" s="204" t="s">
        <v>2224</v>
      </c>
      <c r="C51" s="204"/>
      <c r="D51" s="204" t="s">
        <v>427</v>
      </c>
      <c r="E51" s="204"/>
      <c r="F51" s="204"/>
      <c r="G51" s="204"/>
      <c r="H51" s="204">
        <f t="shared" si="6"/>
        <v>1</v>
      </c>
      <c r="J51" s="7" t="s">
        <v>2376</v>
      </c>
      <c r="K51" s="141" t="str">
        <f t="shared" si="4"/>
        <v>e1234</v>
      </c>
      <c r="L51" s="200" t="str">
        <f t="shared" si="5"/>
        <v>N+23</v>
      </c>
      <c r="O51" s="138" t="s">
        <v>427</v>
      </c>
    </row>
    <row r="52" spans="1:15">
      <c r="A52" s="204" t="s">
        <v>2863</v>
      </c>
      <c r="B52" s="204" t="s">
        <v>2225</v>
      </c>
      <c r="C52" s="204"/>
      <c r="D52" s="204" t="s">
        <v>427</v>
      </c>
      <c r="E52" s="204"/>
      <c r="F52" s="204"/>
      <c r="G52" s="204"/>
      <c r="H52" s="204">
        <f t="shared" si="6"/>
        <v>1</v>
      </c>
      <c r="J52" s="7" t="s">
        <v>2377</v>
      </c>
      <c r="K52" s="141" t="str">
        <f t="shared" si="4"/>
        <v>e1235</v>
      </c>
      <c r="L52" s="200" t="str">
        <f t="shared" si="5"/>
        <v>N+24</v>
      </c>
      <c r="O52" s="138" t="s">
        <v>427</v>
      </c>
    </row>
    <row r="53" spans="1:15">
      <c r="A53" s="204" t="s">
        <v>2864</v>
      </c>
      <c r="B53" s="204" t="s">
        <v>2226</v>
      </c>
      <c r="C53" s="204"/>
      <c r="D53" s="204" t="s">
        <v>427</v>
      </c>
      <c r="E53" s="204"/>
      <c r="F53" s="204"/>
      <c r="G53" s="204"/>
      <c r="H53" s="204">
        <f t="shared" si="6"/>
        <v>1</v>
      </c>
      <c r="J53" s="7" t="s">
        <v>2378</v>
      </c>
      <c r="K53" s="141" t="str">
        <f t="shared" si="4"/>
        <v>e1236</v>
      </c>
      <c r="L53" s="200" t="str">
        <f t="shared" si="5"/>
        <v>N+25</v>
      </c>
      <c r="O53" s="138" t="s">
        <v>427</v>
      </c>
    </row>
    <row r="54" spans="1:15">
      <c r="A54" s="204" t="s">
        <v>2858</v>
      </c>
      <c r="B54" s="204" t="s">
        <v>2227</v>
      </c>
      <c r="C54" s="204"/>
      <c r="D54" s="204" t="s">
        <v>427</v>
      </c>
      <c r="E54" s="204"/>
      <c r="F54" s="204"/>
      <c r="G54" s="204"/>
      <c r="H54" s="204">
        <f t="shared" si="6"/>
        <v>1</v>
      </c>
      <c r="J54" s="7" t="s">
        <v>2379</v>
      </c>
      <c r="K54" s="141" t="str">
        <f t="shared" si="4"/>
        <v>e1237</v>
      </c>
      <c r="L54" s="200" t="str">
        <f t="shared" si="5"/>
        <v>N+26</v>
      </c>
      <c r="O54" s="138" t="s">
        <v>427</v>
      </c>
    </row>
    <row r="55" spans="1:15">
      <c r="J55" s="7" t="s">
        <v>2380</v>
      </c>
      <c r="K55" s="141" t="str">
        <f t="shared" si="4"/>
        <v>e1238</v>
      </c>
      <c r="L55" s="200" t="str">
        <f t="shared" si="5"/>
        <v>N+27</v>
      </c>
      <c r="O55" s="138" t="s">
        <v>427</v>
      </c>
    </row>
    <row r="56" spans="1:15">
      <c r="J56" s="7" t="s">
        <v>2381</v>
      </c>
      <c r="K56" s="141" t="str">
        <f t="shared" si="4"/>
        <v>e1239</v>
      </c>
      <c r="L56" s="200" t="str">
        <f t="shared" si="5"/>
        <v>N+28</v>
      </c>
      <c r="O56" s="138" t="s">
        <v>427</v>
      </c>
    </row>
    <row r="57" spans="1:15">
      <c r="J57" s="7" t="s">
        <v>2382</v>
      </c>
      <c r="K57" s="141" t="str">
        <f t="shared" si="4"/>
        <v>e1240</v>
      </c>
      <c r="L57" s="200" t="str">
        <f t="shared" si="5"/>
        <v>N+29</v>
      </c>
      <c r="O57" s="138" t="s">
        <v>427</v>
      </c>
    </row>
    <row r="58" spans="1:15">
      <c r="J58" s="7" t="s">
        <v>2383</v>
      </c>
      <c r="K58" s="141" t="str">
        <f t="shared" si="4"/>
        <v>e1241</v>
      </c>
      <c r="L58" s="200" t="str">
        <f t="shared" si="5"/>
        <v>N+30</v>
      </c>
      <c r="O58" s="138" t="s">
        <v>427</v>
      </c>
    </row>
    <row r="59" spans="1:15">
      <c r="J59" s="7" t="s">
        <v>2384</v>
      </c>
      <c r="K59" s="141" t="str">
        <f t="shared" si="4"/>
        <v>e1242</v>
      </c>
      <c r="L59" s="200" t="str">
        <f t="shared" si="5"/>
        <v>N+31 à N+40</v>
      </c>
      <c r="O59" s="138" t="s">
        <v>427</v>
      </c>
    </row>
    <row r="60" spans="1:15">
      <c r="J60" s="7" t="s">
        <v>2385</v>
      </c>
      <c r="K60" s="141" t="str">
        <f t="shared" si="4"/>
        <v>e1243</v>
      </c>
      <c r="L60" s="200" t="str">
        <f t="shared" si="5"/>
        <v>N+41 à N+50</v>
      </c>
      <c r="O60" s="138" t="s">
        <v>427</v>
      </c>
    </row>
    <row r="61" spans="1:15">
      <c r="J61" s="7" t="s">
        <v>2386</v>
      </c>
      <c r="K61" s="141" t="str">
        <f t="shared" si="4"/>
        <v>e1244</v>
      </c>
      <c r="L61" s="200" t="str">
        <f t="shared" si="5"/>
        <v>N+51 et suivants</v>
      </c>
      <c r="O61" s="138" t="s">
        <v>427</v>
      </c>
    </row>
    <row r="62" spans="1:15">
      <c r="J62" s="55" t="s">
        <v>2865</v>
      </c>
      <c r="K62" s="141"/>
      <c r="O62" s="138" t="s">
        <v>427</v>
      </c>
    </row>
    <row r="63" spans="1:15">
      <c r="J63" s="7" t="s">
        <v>366</v>
      </c>
      <c r="K63" s="141" t="str">
        <f t="shared" si="4"/>
        <v>x0</v>
      </c>
      <c r="L63" s="82" t="str">
        <f>J63</f>
        <v>N</v>
      </c>
      <c r="O63" s="138" t="s">
        <v>243</v>
      </c>
    </row>
    <row r="64" spans="1:15">
      <c r="J64" s="7" t="s">
        <v>1254</v>
      </c>
      <c r="K64" s="141" t="str">
        <f t="shared" si="4"/>
        <v>e1212</v>
      </c>
      <c r="L64" s="82" t="str">
        <f t="shared" ref="L64:L80" si="7">J64</f>
        <v>Exercices antérieurs</v>
      </c>
      <c r="O64" s="138" t="s">
        <v>427</v>
      </c>
    </row>
    <row r="65" spans="10:15">
      <c r="J65" s="54" t="s">
        <v>1377</v>
      </c>
      <c r="K65" s="141" t="str">
        <f t="shared" si="4"/>
        <v>e1203</v>
      </c>
      <c r="L65" s="82" t="str">
        <f t="shared" si="7"/>
        <v>N-1</v>
      </c>
      <c r="O65" s="138" t="s">
        <v>427</v>
      </c>
    </row>
    <row r="66" spans="10:15">
      <c r="J66" s="54" t="s">
        <v>1378</v>
      </c>
      <c r="K66" s="141" t="str">
        <f t="shared" si="4"/>
        <v>e1204</v>
      </c>
      <c r="L66" s="82" t="str">
        <f t="shared" si="7"/>
        <v>N-2</v>
      </c>
      <c r="O66" s="138" t="s">
        <v>427</v>
      </c>
    </row>
    <row r="67" spans="10:15">
      <c r="J67" s="54" t="s">
        <v>1379</v>
      </c>
      <c r="K67" s="141" t="str">
        <f t="shared" si="4"/>
        <v>e1205</v>
      </c>
      <c r="L67" s="82" t="str">
        <f t="shared" si="7"/>
        <v>N-3</v>
      </c>
      <c r="O67" s="138" t="s">
        <v>427</v>
      </c>
    </row>
    <row r="68" spans="10:15">
      <c r="J68" s="54" t="s">
        <v>1407</v>
      </c>
      <c r="K68" s="141" t="str">
        <f t="shared" si="4"/>
        <v>e1206</v>
      </c>
      <c r="L68" s="82" t="str">
        <f t="shared" si="7"/>
        <v>N-4</v>
      </c>
      <c r="O68" s="138" t="s">
        <v>427</v>
      </c>
    </row>
    <row r="69" spans="10:15">
      <c r="J69" s="54" t="s">
        <v>1408</v>
      </c>
      <c r="K69" s="141" t="str">
        <f t="shared" si="4"/>
        <v>e1207</v>
      </c>
      <c r="L69" s="82" t="str">
        <f t="shared" si="7"/>
        <v>N-5</v>
      </c>
      <c r="O69" s="138" t="s">
        <v>427</v>
      </c>
    </row>
    <row r="70" spans="10:15">
      <c r="J70" s="54" t="s">
        <v>1409</v>
      </c>
      <c r="K70" s="141" t="str">
        <f t="shared" si="4"/>
        <v>e1208</v>
      </c>
      <c r="L70" s="82" t="str">
        <f t="shared" si="7"/>
        <v>N-6</v>
      </c>
      <c r="O70" s="138" t="s">
        <v>427</v>
      </c>
    </row>
    <row r="71" spans="10:15">
      <c r="J71" s="54" t="s">
        <v>1410</v>
      </c>
      <c r="K71" s="141" t="str">
        <f t="shared" si="4"/>
        <v>e1209</v>
      </c>
      <c r="L71" s="82" t="str">
        <f t="shared" si="7"/>
        <v>N-7</v>
      </c>
      <c r="O71" s="138" t="s">
        <v>427</v>
      </c>
    </row>
    <row r="72" spans="10:15">
      <c r="J72" s="54" t="s">
        <v>2857</v>
      </c>
      <c r="K72" s="141" t="str">
        <f t="shared" si="4"/>
        <v>e1246</v>
      </c>
      <c r="L72" s="82" t="str">
        <f t="shared" si="7"/>
        <v>N-8</v>
      </c>
      <c r="O72" s="138" t="s">
        <v>427</v>
      </c>
    </row>
    <row r="73" spans="10:15">
      <c r="J73" s="54" t="s">
        <v>2859</v>
      </c>
      <c r="K73" s="141" t="str">
        <f t="shared" si="4"/>
        <v>e1247</v>
      </c>
      <c r="L73" s="82" t="str">
        <f t="shared" si="7"/>
        <v>N-9</v>
      </c>
      <c r="O73" s="138" t="s">
        <v>427</v>
      </c>
    </row>
    <row r="74" spans="10:15">
      <c r="J74" s="54" t="s">
        <v>2860</v>
      </c>
      <c r="K74" s="141" t="str">
        <f t="shared" si="4"/>
        <v>e1248</v>
      </c>
      <c r="L74" s="82" t="str">
        <f t="shared" si="7"/>
        <v>N-10</v>
      </c>
      <c r="O74" s="138" t="s">
        <v>427</v>
      </c>
    </row>
    <row r="75" spans="10:15">
      <c r="J75" s="54" t="s">
        <v>2861</v>
      </c>
      <c r="K75" s="141" t="str">
        <f t="shared" si="4"/>
        <v>e1249</v>
      </c>
      <c r="L75" s="82" t="str">
        <f t="shared" si="7"/>
        <v>N-11</v>
      </c>
      <c r="O75" s="138" t="s">
        <v>427</v>
      </c>
    </row>
    <row r="76" spans="10:15">
      <c r="J76" s="54" t="s">
        <v>2862</v>
      </c>
      <c r="K76" s="141" t="str">
        <f t="shared" si="4"/>
        <v>e1250</v>
      </c>
      <c r="L76" s="82" t="str">
        <f t="shared" si="7"/>
        <v>N-12</v>
      </c>
      <c r="O76" s="138" t="s">
        <v>427</v>
      </c>
    </row>
    <row r="77" spans="10:15">
      <c r="J77" s="54" t="s">
        <v>2863</v>
      </c>
      <c r="K77" s="141" t="str">
        <f t="shared" si="4"/>
        <v>e1251</v>
      </c>
      <c r="L77" s="82" t="str">
        <f t="shared" si="7"/>
        <v>N-13</v>
      </c>
      <c r="O77" s="138" t="s">
        <v>427</v>
      </c>
    </row>
    <row r="78" spans="10:15">
      <c r="J78" s="54" t="s">
        <v>2864</v>
      </c>
      <c r="K78" s="141" t="str">
        <f t="shared" si="4"/>
        <v>e1252</v>
      </c>
      <c r="L78" s="82" t="str">
        <f t="shared" si="7"/>
        <v>N-14</v>
      </c>
      <c r="O78" s="138" t="s">
        <v>427</v>
      </c>
    </row>
    <row r="79" spans="10:15">
      <c r="J79" s="54" t="s">
        <v>2858</v>
      </c>
      <c r="K79" s="141" t="str">
        <f t="shared" si="4"/>
        <v>e1253</v>
      </c>
      <c r="L79" s="82" t="str">
        <f t="shared" si="7"/>
        <v>N-15 et antérieurs</v>
      </c>
      <c r="O79" s="138" t="s">
        <v>427</v>
      </c>
    </row>
    <row r="80" spans="10:15">
      <c r="J80" s="54" t="s">
        <v>2398</v>
      </c>
      <c r="K80" s="141" t="str">
        <f t="shared" si="4"/>
        <v>e1245</v>
      </c>
      <c r="L80" s="82" t="str">
        <f t="shared" si="7"/>
        <v>Tous exercices</v>
      </c>
      <c r="O80" s="138" t="s">
        <v>427</v>
      </c>
    </row>
  </sheetData>
  <sortState ref="A2:A13">
    <sortCondition ref="A2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V69"/>
  <sheetViews>
    <sheetView topLeftCell="A19" zoomScale="70" zoomScaleNormal="70" workbookViewId="0">
      <selection activeCell="B1" sqref="B1"/>
    </sheetView>
  </sheetViews>
  <sheetFormatPr baseColWidth="10" defaultRowHeight="14.4"/>
  <cols>
    <col min="1" max="1" width="17.33203125" customWidth="1"/>
    <col min="2" max="2" width="6.5546875" bestFit="1" customWidth="1"/>
    <col min="10" max="10" width="54.6640625" customWidth="1"/>
    <col min="12" max="12" width="28.44140625" style="139" customWidth="1"/>
  </cols>
  <sheetData>
    <row r="1" spans="1:22">
      <c r="A1" s="115" t="s">
        <v>577</v>
      </c>
      <c r="B1" s="118" t="s">
        <v>235</v>
      </c>
      <c r="C1" s="118" t="s">
        <v>604</v>
      </c>
      <c r="D1" s="118" t="s">
        <v>238</v>
      </c>
      <c r="E1" s="122" t="s">
        <v>1823</v>
      </c>
      <c r="F1" s="122" t="s">
        <v>1824</v>
      </c>
      <c r="G1" s="122" t="s">
        <v>1825</v>
      </c>
      <c r="H1" s="118" t="s">
        <v>582</v>
      </c>
      <c r="I1" s="118" t="s">
        <v>242</v>
      </c>
      <c r="J1" s="117" t="s">
        <v>234</v>
      </c>
      <c r="K1" s="118" t="s">
        <v>235</v>
      </c>
      <c r="L1" s="194" t="s">
        <v>2529</v>
      </c>
      <c r="M1" s="118" t="s">
        <v>236</v>
      </c>
      <c r="N1" s="118" t="s">
        <v>237</v>
      </c>
      <c r="O1" s="118" t="s">
        <v>238</v>
      </c>
      <c r="P1" s="118" t="s">
        <v>239</v>
      </c>
      <c r="Q1" s="118" t="s">
        <v>240</v>
      </c>
      <c r="R1" s="11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14" t="s">
        <v>244</v>
      </c>
      <c r="B2" t="s">
        <v>245</v>
      </c>
      <c r="C2" t="s">
        <v>610</v>
      </c>
      <c r="D2" t="s">
        <v>243</v>
      </c>
      <c r="H2">
        <f t="shared" ref="H2:H33" si="0">COUNTIF($J$2:$J$416,A2)</f>
        <v>3</v>
      </c>
      <c r="J2" s="42" t="s">
        <v>633</v>
      </c>
      <c r="L2" s="14"/>
      <c r="O2" t="s">
        <v>427</v>
      </c>
      <c r="Q2" t="s">
        <v>361</v>
      </c>
    </row>
    <row r="3" spans="1:22">
      <c r="A3" s="14">
        <v>0</v>
      </c>
      <c r="B3" t="s">
        <v>1000</v>
      </c>
      <c r="D3" t="s">
        <v>427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1001</v>
      </c>
      <c r="D4" t="s">
        <v>427</v>
      </c>
      <c r="H4">
        <f t="shared" si="0"/>
        <v>1</v>
      </c>
      <c r="J4" s="16">
        <v>0</v>
      </c>
      <c r="K4" s="1" t="str">
        <f t="shared" ref="K4:K68" si="2">VLOOKUP(J4,$A$1:$I$305,2,FALSE)</f>
        <v>e1300</v>
      </c>
      <c r="L4" s="14">
        <f t="shared" si="1"/>
        <v>0</v>
      </c>
      <c r="N4" t="s">
        <v>192</v>
      </c>
      <c r="O4" t="s">
        <v>427</v>
      </c>
    </row>
    <row r="5" spans="1:22">
      <c r="A5" s="14">
        <v>2</v>
      </c>
      <c r="B5" t="s">
        <v>1002</v>
      </c>
      <c r="D5" t="s">
        <v>427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427</v>
      </c>
    </row>
    <row r="6" spans="1:22">
      <c r="A6" s="14">
        <v>3</v>
      </c>
      <c r="B6" t="s">
        <v>1003</v>
      </c>
      <c r="D6" t="s">
        <v>427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427</v>
      </c>
    </row>
    <row r="7" spans="1:22">
      <c r="A7" s="14">
        <v>4</v>
      </c>
      <c r="B7" t="s">
        <v>1004</v>
      </c>
      <c r="D7" t="s">
        <v>427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427</v>
      </c>
    </row>
    <row r="8" spans="1:22">
      <c r="A8" s="14">
        <v>5</v>
      </c>
      <c r="B8" t="s">
        <v>1005</v>
      </c>
      <c r="D8" t="s">
        <v>427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427</v>
      </c>
    </row>
    <row r="9" spans="1:22">
      <c r="A9" s="14">
        <v>6</v>
      </c>
      <c r="B9" t="s">
        <v>1006</v>
      </c>
      <c r="D9" t="s">
        <v>427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427</v>
      </c>
    </row>
    <row r="10" spans="1:22">
      <c r="A10" s="14">
        <v>7</v>
      </c>
      <c r="B10" t="s">
        <v>1007</v>
      </c>
      <c r="D10" t="s">
        <v>427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427</v>
      </c>
    </row>
    <row r="11" spans="1:22">
      <c r="A11" s="14">
        <v>8</v>
      </c>
      <c r="B11" t="s">
        <v>1008</v>
      </c>
      <c r="D11" t="s">
        <v>427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427</v>
      </c>
    </row>
    <row r="12" spans="1:22">
      <c r="A12" s="14">
        <v>9</v>
      </c>
      <c r="B12" t="s">
        <v>1009</v>
      </c>
      <c r="D12" t="s">
        <v>427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427</v>
      </c>
    </row>
    <row r="13" spans="1:22">
      <c r="A13" s="14">
        <v>10</v>
      </c>
      <c r="B13" t="s">
        <v>1010</v>
      </c>
      <c r="D13" t="s">
        <v>427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427</v>
      </c>
    </row>
    <row r="14" spans="1:22">
      <c r="A14" s="14">
        <v>11</v>
      </c>
      <c r="B14" t="s">
        <v>1011</v>
      </c>
      <c r="D14" t="s">
        <v>427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427</v>
      </c>
    </row>
    <row r="15" spans="1:22">
      <c r="A15" s="14">
        <v>12</v>
      </c>
      <c r="B15" t="s">
        <v>1012</v>
      </c>
      <c r="D15" t="s">
        <v>427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427</v>
      </c>
    </row>
    <row r="16" spans="1:22">
      <c r="A16" s="14">
        <v>13</v>
      </c>
      <c r="B16" t="s">
        <v>1013</v>
      </c>
      <c r="D16" t="s">
        <v>427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427</v>
      </c>
    </row>
    <row r="17" spans="1:17">
      <c r="A17" s="14" t="s">
        <v>1145</v>
      </c>
      <c r="B17" t="s">
        <v>1014</v>
      </c>
      <c r="D17" t="s">
        <v>427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427</v>
      </c>
    </row>
    <row r="18" spans="1:17">
      <c r="A18" s="14" t="s">
        <v>366</v>
      </c>
      <c r="B18" t="s">
        <v>1015</v>
      </c>
      <c r="D18" t="s">
        <v>427</v>
      </c>
      <c r="H18">
        <f t="shared" si="0"/>
        <v>2</v>
      </c>
      <c r="J18" s="16" t="s">
        <v>1145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427</v>
      </c>
    </row>
    <row r="19" spans="1:17">
      <c r="A19" s="14" t="s">
        <v>367</v>
      </c>
      <c r="B19" t="s">
        <v>1016</v>
      </c>
      <c r="D19" t="s">
        <v>427</v>
      </c>
      <c r="H19">
        <f t="shared" si="0"/>
        <v>2</v>
      </c>
      <c r="J19" s="42" t="s">
        <v>634</v>
      </c>
      <c r="K19" s="1"/>
      <c r="L19" s="14"/>
      <c r="O19" t="s">
        <v>427</v>
      </c>
      <c r="Q19" t="s">
        <v>360</v>
      </c>
    </row>
    <row r="20" spans="1:17">
      <c r="A20" s="14" t="s">
        <v>376</v>
      </c>
      <c r="B20" t="s">
        <v>1017</v>
      </c>
      <c r="D20" t="s">
        <v>427</v>
      </c>
      <c r="H20">
        <f t="shared" si="0"/>
        <v>2</v>
      </c>
      <c r="J20" s="15" t="s">
        <v>244</v>
      </c>
      <c r="K20" s="1" t="str">
        <f t="shared" si="2"/>
        <v>x0</v>
      </c>
      <c r="L20" s="14" t="str">
        <f t="shared" ref="L20:L69" si="3">J20</f>
        <v>Total/NA</v>
      </c>
      <c r="M20" s="21" t="s">
        <v>190</v>
      </c>
      <c r="N20" s="21"/>
      <c r="O20" t="s">
        <v>243</v>
      </c>
    </row>
    <row r="21" spans="1:17">
      <c r="A21" s="14" t="s">
        <v>377</v>
      </c>
      <c r="B21" t="s">
        <v>1018</v>
      </c>
      <c r="D21" t="s">
        <v>427</v>
      </c>
      <c r="H21">
        <f t="shared" si="0"/>
        <v>2</v>
      </c>
      <c r="J21" s="16" t="s">
        <v>366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427</v>
      </c>
    </row>
    <row r="22" spans="1:17">
      <c r="A22" s="14" t="s">
        <v>378</v>
      </c>
      <c r="B22" t="s">
        <v>1019</v>
      </c>
      <c r="D22" t="s">
        <v>427</v>
      </c>
      <c r="H22">
        <f t="shared" si="0"/>
        <v>2</v>
      </c>
      <c r="J22" s="16" t="s">
        <v>367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427</v>
      </c>
    </row>
    <row r="23" spans="1:17">
      <c r="A23" s="14" t="s">
        <v>379</v>
      </c>
      <c r="B23" t="s">
        <v>1020</v>
      </c>
      <c r="D23" t="s">
        <v>427</v>
      </c>
      <c r="H23">
        <f t="shared" si="0"/>
        <v>2</v>
      </c>
      <c r="J23" s="16" t="s">
        <v>368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427</v>
      </c>
    </row>
    <row r="24" spans="1:17">
      <c r="A24" s="14" t="s">
        <v>380</v>
      </c>
      <c r="B24" t="s">
        <v>1021</v>
      </c>
      <c r="D24" t="s">
        <v>427</v>
      </c>
      <c r="H24">
        <f t="shared" si="0"/>
        <v>1</v>
      </c>
      <c r="J24" s="16" t="s">
        <v>369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427</v>
      </c>
    </row>
    <row r="25" spans="1:17">
      <c r="A25" s="14" t="s">
        <v>368</v>
      </c>
      <c r="B25" t="s">
        <v>1022</v>
      </c>
      <c r="D25" t="s">
        <v>427</v>
      </c>
      <c r="H25">
        <f t="shared" si="0"/>
        <v>2</v>
      </c>
      <c r="J25" s="16" t="s">
        <v>370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427</v>
      </c>
    </row>
    <row r="26" spans="1:17">
      <c r="A26" s="14" t="s">
        <v>369</v>
      </c>
      <c r="B26" t="s">
        <v>1023</v>
      </c>
      <c r="D26" t="s">
        <v>427</v>
      </c>
      <c r="H26">
        <f t="shared" si="0"/>
        <v>2</v>
      </c>
      <c r="J26" s="16" t="s">
        <v>371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427</v>
      </c>
    </row>
    <row r="27" spans="1:17">
      <c r="A27" s="14" t="s">
        <v>370</v>
      </c>
      <c r="B27" t="s">
        <v>1024</v>
      </c>
      <c r="D27" t="s">
        <v>427</v>
      </c>
      <c r="H27">
        <f t="shared" si="0"/>
        <v>2</v>
      </c>
      <c r="J27" s="16" t="s">
        <v>372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427</v>
      </c>
    </row>
    <row r="28" spans="1:17">
      <c r="A28" s="14" t="s">
        <v>371</v>
      </c>
      <c r="B28" t="s">
        <v>1025</v>
      </c>
      <c r="D28" t="s">
        <v>427</v>
      </c>
      <c r="H28">
        <f t="shared" si="0"/>
        <v>2</v>
      </c>
      <c r="J28" s="16" t="s">
        <v>373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427</v>
      </c>
    </row>
    <row r="29" spans="1:17">
      <c r="A29" s="14" t="s">
        <v>372</v>
      </c>
      <c r="B29" t="s">
        <v>1026</v>
      </c>
      <c r="D29" t="s">
        <v>427</v>
      </c>
      <c r="H29">
        <f t="shared" si="0"/>
        <v>2</v>
      </c>
      <c r="J29" s="16" t="s">
        <v>374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427</v>
      </c>
    </row>
    <row r="30" spans="1:17">
      <c r="A30" s="14" t="s">
        <v>373</v>
      </c>
      <c r="B30" t="s">
        <v>1027</v>
      </c>
      <c r="D30" t="s">
        <v>427</v>
      </c>
      <c r="H30">
        <f t="shared" si="0"/>
        <v>2</v>
      </c>
      <c r="J30" s="16" t="s">
        <v>375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427</v>
      </c>
    </row>
    <row r="31" spans="1:17">
      <c r="A31" s="14" t="s">
        <v>374</v>
      </c>
      <c r="B31" t="s">
        <v>1028</v>
      </c>
      <c r="D31" t="s">
        <v>427</v>
      </c>
      <c r="H31">
        <f t="shared" si="0"/>
        <v>2</v>
      </c>
      <c r="J31" s="16" t="s">
        <v>376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427</v>
      </c>
    </row>
    <row r="32" spans="1:17">
      <c r="A32" s="14" t="s">
        <v>375</v>
      </c>
      <c r="B32" t="s">
        <v>1029</v>
      </c>
      <c r="D32" t="s">
        <v>427</v>
      </c>
      <c r="H32">
        <f t="shared" si="0"/>
        <v>2</v>
      </c>
      <c r="J32" s="16" t="s">
        <v>377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427</v>
      </c>
    </row>
    <row r="33" spans="1:20">
      <c r="A33" s="43" t="s">
        <v>2367</v>
      </c>
      <c r="B33" s="141" t="s">
        <v>2688</v>
      </c>
      <c r="C33" s="141"/>
      <c r="D33" s="141" t="s">
        <v>427</v>
      </c>
      <c r="E33" s="141"/>
      <c r="F33" s="141"/>
      <c r="G33" s="141"/>
      <c r="H33" s="141">
        <f t="shared" si="0"/>
        <v>1</v>
      </c>
      <c r="I33" s="141"/>
      <c r="J33" s="47" t="s">
        <v>378</v>
      </c>
      <c r="K33" s="92" t="str">
        <f t="shared" si="2"/>
        <v>e1319</v>
      </c>
      <c r="L33" s="43" t="str">
        <f t="shared" si="3"/>
        <v>N+12</v>
      </c>
      <c r="M33" s="141"/>
      <c r="N33" s="141" t="s">
        <v>192</v>
      </c>
      <c r="O33" s="141" t="s">
        <v>427</v>
      </c>
      <c r="P33" s="141"/>
      <c r="Q33" s="141"/>
      <c r="R33" s="141"/>
      <c r="S33" s="141"/>
      <c r="T33" s="141"/>
    </row>
    <row r="34" spans="1:20">
      <c r="A34" s="43" t="s">
        <v>2368</v>
      </c>
      <c r="B34" s="141" t="s">
        <v>2689</v>
      </c>
      <c r="C34" s="141"/>
      <c r="D34" s="141" t="s">
        <v>427</v>
      </c>
      <c r="E34" s="141"/>
      <c r="F34" s="141"/>
      <c r="G34" s="141"/>
      <c r="H34" s="141">
        <f t="shared" ref="H34:H50" si="4">COUNTIF($J$2:$J$416,A34)</f>
        <v>1</v>
      </c>
      <c r="I34" s="141"/>
      <c r="J34" s="47" t="s">
        <v>379</v>
      </c>
      <c r="K34" s="92" t="str">
        <f t="shared" si="2"/>
        <v>e1320</v>
      </c>
      <c r="L34" s="43" t="str">
        <f t="shared" si="3"/>
        <v>N+13</v>
      </c>
      <c r="M34" s="141"/>
      <c r="N34" s="141" t="s">
        <v>192</v>
      </c>
      <c r="O34" s="141" t="s">
        <v>427</v>
      </c>
      <c r="P34" s="141"/>
      <c r="Q34" s="141"/>
      <c r="R34" s="141"/>
      <c r="S34" s="141"/>
      <c r="T34" s="141"/>
    </row>
    <row r="35" spans="1:20">
      <c r="A35" s="43" t="s">
        <v>2369</v>
      </c>
      <c r="B35" s="141" t="s">
        <v>2690</v>
      </c>
      <c r="C35" s="141"/>
      <c r="D35" s="141" t="s">
        <v>427</v>
      </c>
      <c r="E35" s="141"/>
      <c r="F35" s="141"/>
      <c r="G35" s="141"/>
      <c r="H35" s="141">
        <f t="shared" si="4"/>
        <v>1</v>
      </c>
      <c r="I35" s="141"/>
      <c r="J35" s="47" t="s">
        <v>380</v>
      </c>
      <c r="K35" s="92" t="str">
        <f t="shared" si="2"/>
        <v>e1321</v>
      </c>
      <c r="L35" s="43" t="str">
        <f t="shared" si="3"/>
        <v>N+14 et au-delà</v>
      </c>
      <c r="M35" s="141"/>
      <c r="N35" s="141" t="s">
        <v>192</v>
      </c>
      <c r="O35" s="141" t="s">
        <v>427</v>
      </c>
      <c r="P35" s="141"/>
      <c r="Q35" s="141"/>
      <c r="R35" s="141"/>
      <c r="S35" s="141"/>
      <c r="T35" s="141"/>
    </row>
    <row r="36" spans="1:20">
      <c r="A36" s="43" t="s">
        <v>2370</v>
      </c>
      <c r="B36" s="141" t="s">
        <v>2691</v>
      </c>
      <c r="C36" s="141"/>
      <c r="D36" s="141" t="s">
        <v>427</v>
      </c>
      <c r="E36" s="141"/>
      <c r="F36" s="141"/>
      <c r="G36" s="141"/>
      <c r="H36" s="141">
        <f t="shared" si="4"/>
        <v>1</v>
      </c>
      <c r="I36" s="141"/>
      <c r="J36" s="55" t="s">
        <v>2706</v>
      </c>
      <c r="K36" s="92"/>
      <c r="L36" s="184"/>
      <c r="M36" s="141"/>
      <c r="N36" s="141"/>
      <c r="O36" s="141" t="s">
        <v>427</v>
      </c>
      <c r="P36" s="141"/>
      <c r="Q36" s="141" t="s">
        <v>2708</v>
      </c>
      <c r="R36" s="141" t="s">
        <v>1452</v>
      </c>
      <c r="S36" s="141"/>
      <c r="T36" s="141"/>
    </row>
    <row r="37" spans="1:20">
      <c r="A37" s="43" t="s">
        <v>2371</v>
      </c>
      <c r="B37" s="141" t="s">
        <v>2692</v>
      </c>
      <c r="C37" s="141"/>
      <c r="D37" s="141" t="s">
        <v>427</v>
      </c>
      <c r="E37" s="141"/>
      <c r="F37" s="141"/>
      <c r="G37" s="141"/>
      <c r="H37" s="141">
        <f t="shared" si="4"/>
        <v>1</v>
      </c>
      <c r="I37" s="141"/>
      <c r="J37" s="53" t="s">
        <v>244</v>
      </c>
      <c r="K37" s="217" t="str">
        <f t="shared" si="2"/>
        <v>x0</v>
      </c>
      <c r="L37" s="43" t="str">
        <f t="shared" si="3"/>
        <v>Total/NA</v>
      </c>
      <c r="M37" s="141"/>
      <c r="N37" s="141"/>
      <c r="O37" s="141" t="s">
        <v>243</v>
      </c>
      <c r="P37" s="141" t="s">
        <v>2408</v>
      </c>
      <c r="Q37" s="141"/>
      <c r="R37" s="141"/>
      <c r="S37" s="141"/>
      <c r="T37" s="141"/>
    </row>
    <row r="38" spans="1:20">
      <c r="A38" s="43" t="s">
        <v>2372</v>
      </c>
      <c r="B38" s="141" t="s">
        <v>2693</v>
      </c>
      <c r="C38" s="141"/>
      <c r="D38" s="141" t="s">
        <v>427</v>
      </c>
      <c r="E38" s="141"/>
      <c r="F38" s="141"/>
      <c r="G38" s="141"/>
      <c r="H38" s="141">
        <f t="shared" si="4"/>
        <v>1</v>
      </c>
      <c r="I38" s="141"/>
      <c r="J38" s="47" t="s">
        <v>366</v>
      </c>
      <c r="K38" s="217" t="str">
        <f t="shared" si="2"/>
        <v>e1315</v>
      </c>
      <c r="L38" s="43" t="str">
        <f t="shared" si="3"/>
        <v>N</v>
      </c>
      <c r="M38" s="141"/>
      <c r="N38" s="141"/>
      <c r="O38" s="141" t="s">
        <v>427</v>
      </c>
      <c r="P38" s="141"/>
      <c r="Q38" s="141"/>
      <c r="R38" s="141"/>
      <c r="S38" s="141"/>
      <c r="T38" s="141"/>
    </row>
    <row r="39" spans="1:20">
      <c r="A39" s="43" t="s">
        <v>2373</v>
      </c>
      <c r="B39" s="141" t="s">
        <v>2694</v>
      </c>
      <c r="C39" s="141"/>
      <c r="D39" s="141" t="s">
        <v>427</v>
      </c>
      <c r="E39" s="141"/>
      <c r="F39" s="141"/>
      <c r="G39" s="141"/>
      <c r="H39" s="141">
        <f t="shared" si="4"/>
        <v>1</v>
      </c>
      <c r="I39" s="141"/>
      <c r="J39" s="47" t="s">
        <v>367</v>
      </c>
      <c r="K39" s="217" t="str">
        <f t="shared" si="2"/>
        <v>e1316</v>
      </c>
      <c r="L39" s="43" t="str">
        <f t="shared" si="3"/>
        <v>N+1</v>
      </c>
      <c r="M39" s="141"/>
      <c r="N39" s="141"/>
      <c r="O39" s="141" t="s">
        <v>427</v>
      </c>
      <c r="P39" s="141"/>
      <c r="Q39" s="141"/>
      <c r="R39" s="141"/>
      <c r="S39" s="141"/>
      <c r="T39" s="141"/>
    </row>
    <row r="40" spans="1:20">
      <c r="A40" s="43" t="s">
        <v>2374</v>
      </c>
      <c r="B40" s="141" t="s">
        <v>2695</v>
      </c>
      <c r="C40" s="141"/>
      <c r="D40" s="141" t="s">
        <v>427</v>
      </c>
      <c r="E40" s="141"/>
      <c r="F40" s="141"/>
      <c r="G40" s="141"/>
      <c r="H40" s="141">
        <f t="shared" si="4"/>
        <v>1</v>
      </c>
      <c r="I40" s="141"/>
      <c r="J40" s="47" t="s">
        <v>368</v>
      </c>
      <c r="K40" s="217" t="str">
        <f t="shared" si="2"/>
        <v>e1322</v>
      </c>
      <c r="L40" s="43" t="str">
        <f t="shared" si="3"/>
        <v>N+2</v>
      </c>
      <c r="M40" s="141"/>
      <c r="N40" s="141"/>
      <c r="O40" s="141" t="s">
        <v>427</v>
      </c>
      <c r="P40" s="141"/>
      <c r="Q40" s="141"/>
      <c r="R40" s="141"/>
      <c r="S40" s="141"/>
      <c r="T40" s="141"/>
    </row>
    <row r="41" spans="1:20">
      <c r="A41" s="43" t="s">
        <v>2375</v>
      </c>
      <c r="B41" s="141" t="s">
        <v>2696</v>
      </c>
      <c r="C41" s="141"/>
      <c r="D41" s="141" t="s">
        <v>427</v>
      </c>
      <c r="E41" s="141"/>
      <c r="F41" s="141"/>
      <c r="G41" s="141"/>
      <c r="H41" s="141">
        <f t="shared" si="4"/>
        <v>1</v>
      </c>
      <c r="I41" s="141"/>
      <c r="J41" s="47" t="s">
        <v>369</v>
      </c>
      <c r="K41" s="217" t="str">
        <f t="shared" si="2"/>
        <v>e1323</v>
      </c>
      <c r="L41" s="43" t="str">
        <f t="shared" si="3"/>
        <v>N+3</v>
      </c>
      <c r="M41" s="141"/>
      <c r="N41" s="141"/>
      <c r="O41" s="141" t="s">
        <v>427</v>
      </c>
      <c r="P41" s="141"/>
      <c r="Q41" s="141"/>
      <c r="R41" s="141"/>
      <c r="S41" s="141"/>
      <c r="T41" s="141"/>
    </row>
    <row r="42" spans="1:20">
      <c r="A42" s="43" t="s">
        <v>2376</v>
      </c>
      <c r="B42" s="141" t="s">
        <v>2697</v>
      </c>
      <c r="C42" s="141"/>
      <c r="D42" s="141" t="s">
        <v>427</v>
      </c>
      <c r="E42" s="141"/>
      <c r="F42" s="141"/>
      <c r="G42" s="141"/>
      <c r="H42" s="141">
        <f t="shared" si="4"/>
        <v>1</v>
      </c>
      <c r="I42" s="141"/>
      <c r="J42" s="47" t="s">
        <v>370</v>
      </c>
      <c r="K42" s="217" t="str">
        <f t="shared" si="2"/>
        <v>e1324</v>
      </c>
      <c r="L42" s="43" t="str">
        <f t="shared" si="3"/>
        <v>N+4</v>
      </c>
      <c r="M42" s="141"/>
      <c r="N42" s="141"/>
      <c r="O42" s="141" t="s">
        <v>427</v>
      </c>
      <c r="P42" s="141"/>
      <c r="Q42" s="141"/>
      <c r="R42" s="141"/>
      <c r="S42" s="141"/>
      <c r="T42" s="141"/>
    </row>
    <row r="43" spans="1:20">
      <c r="A43" s="43" t="s">
        <v>2377</v>
      </c>
      <c r="B43" s="141" t="s">
        <v>2698</v>
      </c>
      <c r="C43" s="141"/>
      <c r="D43" s="141" t="s">
        <v>427</v>
      </c>
      <c r="E43" s="141"/>
      <c r="F43" s="141"/>
      <c r="G43" s="141"/>
      <c r="H43" s="141">
        <f t="shared" si="4"/>
        <v>1</v>
      </c>
      <c r="I43" s="141"/>
      <c r="J43" s="47" t="s">
        <v>371</v>
      </c>
      <c r="K43" s="217" t="str">
        <f t="shared" si="2"/>
        <v>e1325</v>
      </c>
      <c r="L43" s="43" t="str">
        <f t="shared" si="3"/>
        <v>N+5</v>
      </c>
      <c r="M43" s="141"/>
      <c r="N43" s="141"/>
      <c r="O43" s="141" t="s">
        <v>427</v>
      </c>
      <c r="P43" s="141"/>
      <c r="Q43" s="141"/>
      <c r="R43" s="141"/>
      <c r="S43" s="141"/>
      <c r="T43" s="141"/>
    </row>
    <row r="44" spans="1:20">
      <c r="A44" s="43" t="s">
        <v>2378</v>
      </c>
      <c r="B44" s="141" t="s">
        <v>2699</v>
      </c>
      <c r="C44" s="141"/>
      <c r="D44" s="141" t="s">
        <v>427</v>
      </c>
      <c r="E44" s="141"/>
      <c r="F44" s="141"/>
      <c r="G44" s="141"/>
      <c r="H44" s="141">
        <f t="shared" si="4"/>
        <v>1</v>
      </c>
      <c r="I44" s="141"/>
      <c r="J44" s="47" t="s">
        <v>372</v>
      </c>
      <c r="K44" s="217" t="str">
        <f t="shared" si="2"/>
        <v>e1326</v>
      </c>
      <c r="L44" s="43" t="str">
        <f t="shared" si="3"/>
        <v>N+6</v>
      </c>
      <c r="M44" s="141"/>
      <c r="N44" s="141"/>
      <c r="O44" s="141" t="s">
        <v>427</v>
      </c>
      <c r="P44" s="141"/>
      <c r="Q44" s="141"/>
      <c r="R44" s="141"/>
      <c r="S44" s="141"/>
      <c r="T44" s="141"/>
    </row>
    <row r="45" spans="1:20">
      <c r="A45" s="43" t="s">
        <v>2379</v>
      </c>
      <c r="B45" s="141" t="s">
        <v>2700</v>
      </c>
      <c r="C45" s="141"/>
      <c r="D45" s="141" t="s">
        <v>427</v>
      </c>
      <c r="E45" s="141"/>
      <c r="F45" s="141"/>
      <c r="G45" s="141"/>
      <c r="H45" s="141">
        <f t="shared" si="4"/>
        <v>1</v>
      </c>
      <c r="I45" s="141"/>
      <c r="J45" s="47" t="s">
        <v>373</v>
      </c>
      <c r="K45" s="217" t="str">
        <f t="shared" si="2"/>
        <v>e1327</v>
      </c>
      <c r="L45" s="43" t="str">
        <f t="shared" si="3"/>
        <v>N+7</v>
      </c>
      <c r="M45" s="141"/>
      <c r="N45" s="141"/>
      <c r="O45" s="141" t="s">
        <v>427</v>
      </c>
      <c r="P45" s="141"/>
      <c r="Q45" s="141"/>
      <c r="R45" s="141"/>
      <c r="S45" s="141"/>
      <c r="T45" s="141"/>
    </row>
    <row r="46" spans="1:20">
      <c r="A46" s="43" t="s">
        <v>2380</v>
      </c>
      <c r="B46" s="141" t="s">
        <v>2701</v>
      </c>
      <c r="C46" s="141"/>
      <c r="D46" s="141" t="s">
        <v>427</v>
      </c>
      <c r="E46" s="141"/>
      <c r="F46" s="141"/>
      <c r="G46" s="141"/>
      <c r="H46" s="141">
        <f t="shared" si="4"/>
        <v>1</v>
      </c>
      <c r="I46" s="141"/>
      <c r="J46" s="47" t="s">
        <v>374</v>
      </c>
      <c r="K46" s="217" t="str">
        <f t="shared" si="2"/>
        <v>e1328</v>
      </c>
      <c r="L46" s="43" t="str">
        <f t="shared" si="3"/>
        <v>N+8</v>
      </c>
      <c r="M46" s="141"/>
      <c r="N46" s="141"/>
      <c r="O46" s="141" t="s">
        <v>427</v>
      </c>
      <c r="P46" s="141"/>
      <c r="Q46" s="141"/>
      <c r="R46" s="141"/>
      <c r="S46" s="141"/>
      <c r="T46" s="141"/>
    </row>
    <row r="47" spans="1:20">
      <c r="A47" s="43" t="s">
        <v>2381</v>
      </c>
      <c r="B47" s="141" t="s">
        <v>2702</v>
      </c>
      <c r="C47" s="141"/>
      <c r="D47" s="141" t="s">
        <v>427</v>
      </c>
      <c r="E47" s="141"/>
      <c r="F47" s="141"/>
      <c r="G47" s="141"/>
      <c r="H47" s="141">
        <f t="shared" si="4"/>
        <v>1</v>
      </c>
      <c r="I47" s="141"/>
      <c r="J47" s="47" t="s">
        <v>375</v>
      </c>
      <c r="K47" s="217" t="str">
        <f t="shared" si="2"/>
        <v>e1329</v>
      </c>
      <c r="L47" s="43" t="str">
        <f t="shared" si="3"/>
        <v>N+9</v>
      </c>
      <c r="M47" s="141"/>
      <c r="N47" s="141"/>
      <c r="O47" s="141" t="s">
        <v>427</v>
      </c>
      <c r="P47" s="141"/>
      <c r="Q47" s="141"/>
      <c r="R47" s="141"/>
      <c r="S47" s="141"/>
      <c r="T47" s="141"/>
    </row>
    <row r="48" spans="1:20">
      <c r="A48" s="43" t="s">
        <v>2382</v>
      </c>
      <c r="B48" s="141" t="s">
        <v>2703</v>
      </c>
      <c r="C48" s="141"/>
      <c r="D48" s="141" t="s">
        <v>427</v>
      </c>
      <c r="E48" s="141"/>
      <c r="F48" s="141"/>
      <c r="G48" s="141"/>
      <c r="H48" s="141">
        <f t="shared" si="4"/>
        <v>1</v>
      </c>
      <c r="I48" s="141"/>
      <c r="J48" s="47" t="s">
        <v>376</v>
      </c>
      <c r="K48" s="217" t="str">
        <f t="shared" si="2"/>
        <v>e1317</v>
      </c>
      <c r="L48" s="43" t="str">
        <f t="shared" si="3"/>
        <v>N+10</v>
      </c>
      <c r="M48" s="141"/>
      <c r="N48" s="141"/>
      <c r="O48" s="141" t="s">
        <v>427</v>
      </c>
      <c r="P48" s="141"/>
      <c r="Q48" s="141"/>
      <c r="R48" s="141"/>
      <c r="S48" s="141"/>
      <c r="T48" s="141"/>
    </row>
    <row r="49" spans="1:20">
      <c r="A49" s="43" t="s">
        <v>2383</v>
      </c>
      <c r="B49" s="141" t="s">
        <v>2704</v>
      </c>
      <c r="C49" s="141"/>
      <c r="D49" s="141" t="s">
        <v>427</v>
      </c>
      <c r="E49" s="141"/>
      <c r="F49" s="141"/>
      <c r="G49" s="141"/>
      <c r="H49" s="141">
        <f t="shared" si="4"/>
        <v>1</v>
      </c>
      <c r="I49" s="141"/>
      <c r="J49" s="47" t="s">
        <v>377</v>
      </c>
      <c r="K49" s="217" t="str">
        <f t="shared" si="2"/>
        <v>e1318</v>
      </c>
      <c r="L49" s="43" t="str">
        <f t="shared" si="3"/>
        <v>N+11</v>
      </c>
      <c r="M49" s="141"/>
      <c r="N49" s="141"/>
      <c r="O49" s="141" t="s">
        <v>427</v>
      </c>
      <c r="P49" s="141"/>
      <c r="Q49" s="141"/>
      <c r="R49" s="141"/>
      <c r="S49" s="141"/>
      <c r="T49" s="141"/>
    </row>
    <row r="50" spans="1:20">
      <c r="A50" s="141" t="s">
        <v>2581</v>
      </c>
      <c r="B50" s="141" t="s">
        <v>2705</v>
      </c>
      <c r="C50" s="141"/>
      <c r="D50" s="141" t="s">
        <v>427</v>
      </c>
      <c r="E50" s="141"/>
      <c r="F50" s="141"/>
      <c r="G50" s="141"/>
      <c r="H50" s="141">
        <f t="shared" si="4"/>
        <v>1</v>
      </c>
      <c r="I50" s="141"/>
      <c r="J50" s="47" t="s">
        <v>378</v>
      </c>
      <c r="K50" s="217" t="str">
        <f t="shared" si="2"/>
        <v>e1319</v>
      </c>
      <c r="L50" s="43" t="str">
        <f t="shared" si="3"/>
        <v>N+12</v>
      </c>
      <c r="M50" s="141"/>
      <c r="N50" s="141"/>
      <c r="O50" s="141" t="s">
        <v>427</v>
      </c>
      <c r="P50" s="141"/>
      <c r="Q50" s="141"/>
      <c r="R50" s="141"/>
      <c r="S50" s="141"/>
      <c r="T50" s="141"/>
    </row>
    <row r="51" spans="1:20">
      <c r="A51" s="141"/>
      <c r="B51" s="141"/>
      <c r="C51" s="141"/>
      <c r="D51" s="141"/>
      <c r="E51" s="141"/>
      <c r="F51" s="141"/>
      <c r="G51" s="141"/>
      <c r="H51" s="141"/>
      <c r="I51" s="141"/>
      <c r="J51" s="47" t="s">
        <v>379</v>
      </c>
      <c r="K51" s="217" t="str">
        <f t="shared" si="2"/>
        <v>e1320</v>
      </c>
      <c r="L51" s="43" t="str">
        <f t="shared" si="3"/>
        <v>N+13</v>
      </c>
      <c r="M51" s="141"/>
      <c r="N51" s="141"/>
      <c r="O51" s="141" t="s">
        <v>427</v>
      </c>
      <c r="P51" s="141"/>
      <c r="Q51" s="141"/>
      <c r="R51" s="141"/>
      <c r="S51" s="141"/>
      <c r="T51" s="141"/>
    </row>
    <row r="52" spans="1:20">
      <c r="A52" s="141"/>
      <c r="B52" s="141"/>
      <c r="C52" s="141"/>
      <c r="D52" s="141"/>
      <c r="E52" s="141"/>
      <c r="F52" s="141"/>
      <c r="G52" s="141"/>
      <c r="H52" s="141"/>
      <c r="I52" s="141"/>
      <c r="J52" s="47" t="s">
        <v>2367</v>
      </c>
      <c r="K52" s="217" t="str">
        <f t="shared" si="2"/>
        <v>e1330</v>
      </c>
      <c r="L52" s="43" t="str">
        <f t="shared" si="3"/>
        <v>N+14</v>
      </c>
      <c r="M52" s="141"/>
      <c r="N52" s="141"/>
      <c r="O52" s="141" t="s">
        <v>427</v>
      </c>
      <c r="P52" s="141"/>
      <c r="Q52" s="141"/>
      <c r="R52" s="141"/>
      <c r="S52" s="141"/>
      <c r="T52" s="141"/>
    </row>
    <row r="53" spans="1:20">
      <c r="J53" s="47" t="s">
        <v>2368</v>
      </c>
      <c r="K53" s="2" t="str">
        <f t="shared" si="2"/>
        <v>e1331</v>
      </c>
      <c r="L53" s="14" t="str">
        <f t="shared" si="3"/>
        <v>N+15</v>
      </c>
      <c r="N53" s="138"/>
      <c r="O53" s="138" t="s">
        <v>427</v>
      </c>
    </row>
    <row r="54" spans="1:20">
      <c r="J54" s="47" t="s">
        <v>2369</v>
      </c>
      <c r="K54" s="2" t="str">
        <f t="shared" si="2"/>
        <v>e1332</v>
      </c>
      <c r="L54" s="14" t="str">
        <f t="shared" si="3"/>
        <v>N+16</v>
      </c>
      <c r="N54" s="138"/>
      <c r="O54" s="138" t="s">
        <v>427</v>
      </c>
    </row>
    <row r="55" spans="1:20">
      <c r="J55" s="47" t="s">
        <v>2370</v>
      </c>
      <c r="K55" s="2" t="str">
        <f t="shared" si="2"/>
        <v>e1333</v>
      </c>
      <c r="L55" s="14" t="str">
        <f t="shared" si="3"/>
        <v>N+17</v>
      </c>
      <c r="N55" s="138"/>
      <c r="O55" s="138" t="s">
        <v>427</v>
      </c>
    </row>
    <row r="56" spans="1:20">
      <c r="J56" s="47" t="s">
        <v>2371</v>
      </c>
      <c r="K56" s="2" t="str">
        <f t="shared" si="2"/>
        <v>e1334</v>
      </c>
      <c r="L56" s="14" t="str">
        <f t="shared" si="3"/>
        <v>N+18</v>
      </c>
      <c r="N56" s="138"/>
      <c r="O56" s="138" t="s">
        <v>427</v>
      </c>
    </row>
    <row r="57" spans="1:20">
      <c r="J57" s="47" t="s">
        <v>2372</v>
      </c>
      <c r="K57" s="2" t="str">
        <f t="shared" si="2"/>
        <v>e1335</v>
      </c>
      <c r="L57" s="14" t="str">
        <f t="shared" si="3"/>
        <v>N+19</v>
      </c>
      <c r="N57" s="138"/>
      <c r="O57" s="138" t="s">
        <v>427</v>
      </c>
    </row>
    <row r="58" spans="1:20">
      <c r="J58" s="47" t="s">
        <v>2373</v>
      </c>
      <c r="K58" s="2" t="str">
        <f t="shared" si="2"/>
        <v>e1336</v>
      </c>
      <c r="L58" s="14" t="str">
        <f t="shared" si="3"/>
        <v>N+20</v>
      </c>
      <c r="N58" s="138"/>
      <c r="O58" s="138" t="s">
        <v>427</v>
      </c>
    </row>
    <row r="59" spans="1:20">
      <c r="J59" s="47" t="s">
        <v>2374</v>
      </c>
      <c r="K59" s="2" t="str">
        <f t="shared" si="2"/>
        <v>e1337</v>
      </c>
      <c r="L59" s="14" t="str">
        <f t="shared" si="3"/>
        <v>N+21</v>
      </c>
      <c r="N59" s="138"/>
      <c r="O59" s="138" t="s">
        <v>427</v>
      </c>
    </row>
    <row r="60" spans="1:20">
      <c r="J60" s="47" t="s">
        <v>2375</v>
      </c>
      <c r="K60" s="2" t="str">
        <f t="shared" si="2"/>
        <v>e1338</v>
      </c>
      <c r="L60" s="14" t="str">
        <f t="shared" si="3"/>
        <v>N+22</v>
      </c>
      <c r="N60" s="138"/>
      <c r="O60" s="138" t="s">
        <v>427</v>
      </c>
    </row>
    <row r="61" spans="1:20">
      <c r="J61" s="47" t="s">
        <v>2376</v>
      </c>
      <c r="K61" s="2" t="str">
        <f t="shared" si="2"/>
        <v>e1339</v>
      </c>
      <c r="L61" s="14" t="str">
        <f t="shared" si="3"/>
        <v>N+23</v>
      </c>
      <c r="N61" s="138"/>
      <c r="O61" s="138" t="s">
        <v>427</v>
      </c>
    </row>
    <row r="62" spans="1:20">
      <c r="J62" s="47" t="s">
        <v>2377</v>
      </c>
      <c r="K62" s="2" t="str">
        <f t="shared" si="2"/>
        <v>e1340</v>
      </c>
      <c r="L62" s="14" t="str">
        <f t="shared" si="3"/>
        <v>N+24</v>
      </c>
      <c r="N62" s="138"/>
      <c r="O62" s="138" t="s">
        <v>427</v>
      </c>
    </row>
    <row r="63" spans="1:20">
      <c r="J63" s="47" t="s">
        <v>2378</v>
      </c>
      <c r="K63" s="2" t="str">
        <f t="shared" si="2"/>
        <v>e1341</v>
      </c>
      <c r="L63" s="14" t="str">
        <f t="shared" si="3"/>
        <v>N+25</v>
      </c>
      <c r="N63" s="138"/>
      <c r="O63" s="138" t="s">
        <v>427</v>
      </c>
    </row>
    <row r="64" spans="1:20">
      <c r="J64" s="47" t="s">
        <v>2379</v>
      </c>
      <c r="K64" s="2" t="str">
        <f t="shared" si="2"/>
        <v>e1342</v>
      </c>
      <c r="L64" s="14" t="str">
        <f t="shared" si="3"/>
        <v>N+26</v>
      </c>
      <c r="N64" s="138"/>
      <c r="O64" s="138" t="s">
        <v>427</v>
      </c>
    </row>
    <row r="65" spans="10:15">
      <c r="J65" s="47" t="s">
        <v>2380</v>
      </c>
      <c r="K65" s="2" t="str">
        <f t="shared" si="2"/>
        <v>e1343</v>
      </c>
      <c r="L65" s="14" t="str">
        <f t="shared" si="3"/>
        <v>N+27</v>
      </c>
      <c r="N65" s="138"/>
      <c r="O65" s="138" t="s">
        <v>427</v>
      </c>
    </row>
    <row r="66" spans="10:15">
      <c r="J66" s="47" t="s">
        <v>2381</v>
      </c>
      <c r="K66" s="2" t="str">
        <f t="shared" si="2"/>
        <v>e1344</v>
      </c>
      <c r="L66" s="14" t="str">
        <f t="shared" si="3"/>
        <v>N+28</v>
      </c>
      <c r="N66" s="138"/>
      <c r="O66" s="138" t="s">
        <v>427</v>
      </c>
    </row>
    <row r="67" spans="10:15">
      <c r="J67" s="47" t="s">
        <v>2382</v>
      </c>
      <c r="K67" s="2" t="str">
        <f t="shared" si="2"/>
        <v>e1345</v>
      </c>
      <c r="L67" s="14" t="str">
        <f t="shared" si="3"/>
        <v>N+29</v>
      </c>
      <c r="N67" s="138"/>
      <c r="O67" s="138" t="s">
        <v>427</v>
      </c>
    </row>
    <row r="68" spans="10:15">
      <c r="J68" s="47" t="s">
        <v>2383</v>
      </c>
      <c r="K68" s="2" t="str">
        <f t="shared" si="2"/>
        <v>e1346</v>
      </c>
      <c r="L68" s="14" t="str">
        <f t="shared" si="3"/>
        <v>N+30</v>
      </c>
      <c r="N68" s="138"/>
      <c r="O68" s="138" t="s">
        <v>427</v>
      </c>
    </row>
    <row r="69" spans="10:15">
      <c r="J69" s="47" t="s">
        <v>2581</v>
      </c>
      <c r="K69" s="2" t="str">
        <f>VLOOKUP(J69,$A$1:$I$305,2,FALSE)</f>
        <v>e1347</v>
      </c>
      <c r="L69" s="14" t="str">
        <f t="shared" si="3"/>
        <v>N+31 et suivants</v>
      </c>
      <c r="N69" s="138"/>
      <c r="O69" s="138" t="s">
        <v>427</v>
      </c>
    </row>
  </sheetData>
  <sortState ref="A3:A32">
    <sortCondition ref="A3:A32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zoomScale="60" zoomScaleNormal="60" workbookViewId="0">
      <selection activeCell="B1" sqref="B1"/>
    </sheetView>
  </sheetViews>
  <sheetFormatPr baseColWidth="10" defaultRowHeight="14.4"/>
  <cols>
    <col min="1" max="1" width="102.6640625" bestFit="1" customWidth="1"/>
    <col min="10" max="10" width="110.6640625" bestFit="1" customWidth="1"/>
    <col min="12" max="12" width="94.5546875" style="143" customWidth="1"/>
    <col min="18" max="18" width="14" customWidth="1"/>
  </cols>
  <sheetData>
    <row r="1" spans="1:22" s="148" customFormat="1">
      <c r="A1" s="152" t="s">
        <v>577</v>
      </c>
      <c r="B1" s="152" t="s">
        <v>235</v>
      </c>
      <c r="C1" s="152" t="s">
        <v>604</v>
      </c>
      <c r="D1" s="152" t="s">
        <v>238</v>
      </c>
      <c r="E1" s="152" t="s">
        <v>1823</v>
      </c>
      <c r="F1" s="152" t="s">
        <v>1824</v>
      </c>
      <c r="G1" s="152" t="s">
        <v>1825</v>
      </c>
      <c r="H1" s="152" t="s">
        <v>582</v>
      </c>
      <c r="I1" s="152" t="s">
        <v>242</v>
      </c>
      <c r="J1" s="153" t="s">
        <v>234</v>
      </c>
      <c r="K1" s="152" t="s">
        <v>235</v>
      </c>
      <c r="L1" s="153" t="s">
        <v>2529</v>
      </c>
      <c r="M1" s="152" t="s">
        <v>236</v>
      </c>
      <c r="N1" s="152" t="s">
        <v>237</v>
      </c>
      <c r="O1" s="152" t="s">
        <v>238</v>
      </c>
      <c r="P1" s="152" t="s">
        <v>239</v>
      </c>
      <c r="Q1" s="152" t="s">
        <v>240</v>
      </c>
      <c r="R1" s="152" t="s">
        <v>241</v>
      </c>
      <c r="S1" s="152" t="s">
        <v>1823</v>
      </c>
      <c r="T1" s="152" t="s">
        <v>1824</v>
      </c>
      <c r="U1" s="152" t="s">
        <v>1825</v>
      </c>
      <c r="V1" s="152" t="s">
        <v>242</v>
      </c>
    </row>
    <row r="2" spans="1:22" s="148" customFormat="1">
      <c r="A2" s="147" t="s">
        <v>244</v>
      </c>
      <c r="B2" s="148" t="s">
        <v>1947</v>
      </c>
      <c r="C2" s="148" t="s">
        <v>610</v>
      </c>
      <c r="D2" s="148" t="s">
        <v>427</v>
      </c>
      <c r="H2" s="148">
        <f t="shared" ref="H2:H33" si="0">COUNTIF($J$2:$J$428,A2)</f>
        <v>3</v>
      </c>
      <c r="J2" s="127" t="s">
        <v>2239</v>
      </c>
      <c r="K2" s="147"/>
      <c r="L2" s="143"/>
      <c r="M2" s="154"/>
      <c r="N2" s="154"/>
      <c r="O2" s="155" t="s">
        <v>427</v>
      </c>
      <c r="P2" s="101"/>
      <c r="Q2" s="101" t="s">
        <v>1971</v>
      </c>
      <c r="R2" s="101"/>
    </row>
    <row r="3" spans="1:22" s="148" customFormat="1">
      <c r="A3" s="148" t="s">
        <v>2352</v>
      </c>
      <c r="B3" s="148" t="s">
        <v>2240</v>
      </c>
      <c r="D3" s="148" t="s">
        <v>427</v>
      </c>
      <c r="H3" s="148">
        <f t="shared" si="0"/>
        <v>2</v>
      </c>
      <c r="J3" s="150" t="s">
        <v>244</v>
      </c>
      <c r="K3" s="101" t="str">
        <f t="shared" ref="K3:K34" si="1">VLOOKUP(J3,A:B,2,FALSE)</f>
        <v>e0</v>
      </c>
      <c r="L3" s="143" t="str">
        <f t="shared" ref="L3:L34" si="2">J3</f>
        <v>Total/NA</v>
      </c>
      <c r="M3" s="156" t="s">
        <v>190</v>
      </c>
      <c r="N3" s="156"/>
      <c r="O3" s="155" t="s">
        <v>427</v>
      </c>
      <c r="Q3" s="101"/>
      <c r="R3" s="101"/>
    </row>
    <row r="4" spans="1:22" s="148" customFormat="1">
      <c r="A4" s="148" t="s">
        <v>2241</v>
      </c>
      <c r="B4" s="148" t="s">
        <v>2242</v>
      </c>
      <c r="D4" s="148" t="s">
        <v>427</v>
      </c>
      <c r="H4" s="148">
        <f t="shared" si="0"/>
        <v>2</v>
      </c>
      <c r="J4" s="112" t="s">
        <v>2352</v>
      </c>
      <c r="K4" s="101" t="str">
        <f t="shared" si="1"/>
        <v>e2300</v>
      </c>
      <c r="L4" s="143" t="str">
        <f t="shared" si="2"/>
        <v>Prestations payées en soins et biens médicaux</v>
      </c>
      <c r="M4" s="156" t="s">
        <v>190</v>
      </c>
      <c r="N4" s="156" t="s">
        <v>192</v>
      </c>
      <c r="O4" s="155" t="s">
        <v>427</v>
      </c>
      <c r="R4" s="101"/>
    </row>
    <row r="5" spans="1:22" s="148" customFormat="1">
      <c r="A5" s="148" t="s">
        <v>2243</v>
      </c>
      <c r="B5" s="148" t="s">
        <v>2244</v>
      </c>
      <c r="D5" s="148" t="s">
        <v>427</v>
      </c>
      <c r="H5" s="148">
        <f t="shared" si="0"/>
        <v>3</v>
      </c>
      <c r="J5" s="113" t="s">
        <v>2241</v>
      </c>
      <c r="K5" s="101" t="str">
        <f t="shared" si="1"/>
        <v>e2301</v>
      </c>
      <c r="L5" s="143" t="str">
        <f t="shared" si="2"/>
        <v>Prestations payées en soins</v>
      </c>
      <c r="M5" s="156" t="s">
        <v>190</v>
      </c>
      <c r="N5" s="156" t="s">
        <v>192</v>
      </c>
      <c r="O5" s="155" t="s">
        <v>427</v>
      </c>
      <c r="R5" s="101"/>
    </row>
    <row r="6" spans="1:22" s="148" customFormat="1">
      <c r="A6" s="148" t="s">
        <v>2245</v>
      </c>
      <c r="B6" s="148" t="s">
        <v>2246</v>
      </c>
      <c r="D6" s="148" t="s">
        <v>427</v>
      </c>
      <c r="H6" s="148">
        <f t="shared" si="0"/>
        <v>2</v>
      </c>
      <c r="J6" s="157" t="s">
        <v>2243</v>
      </c>
      <c r="K6" s="101" t="str">
        <f t="shared" si="1"/>
        <v>e2302</v>
      </c>
      <c r="L6" s="143" t="str">
        <f t="shared" si="2"/>
        <v>Hôpitaux (publics, privés ou unités de soins de longue durée)</v>
      </c>
      <c r="M6" s="156" t="s">
        <v>190</v>
      </c>
      <c r="N6" s="156" t="s">
        <v>192</v>
      </c>
      <c r="O6" s="155" t="s">
        <v>427</v>
      </c>
      <c r="R6" s="101"/>
    </row>
    <row r="7" spans="1:22" s="148" customFormat="1">
      <c r="A7" s="148" t="s">
        <v>2365</v>
      </c>
      <c r="B7" s="148" t="s">
        <v>2247</v>
      </c>
      <c r="D7" s="148" t="s">
        <v>427</v>
      </c>
      <c r="H7" s="148">
        <f t="shared" si="0"/>
        <v>2</v>
      </c>
      <c r="J7" s="158" t="s">
        <v>2245</v>
      </c>
      <c r="K7" s="101" t="str">
        <f t="shared" si="1"/>
        <v>e2303</v>
      </c>
      <c r="L7" s="143" t="str">
        <f t="shared" si="2"/>
        <v>Forfait journalier, ticket modérateur, honoraires en cliniques privées…</v>
      </c>
      <c r="M7" s="156" t="s">
        <v>190</v>
      </c>
      <c r="N7" s="156" t="s">
        <v>192</v>
      </c>
      <c r="O7" s="155" t="s">
        <v>427</v>
      </c>
      <c r="R7" s="101"/>
    </row>
    <row r="8" spans="1:22" s="148" customFormat="1">
      <c r="A8" s="148" t="s">
        <v>2353</v>
      </c>
      <c r="B8" s="148" t="s">
        <v>2248</v>
      </c>
      <c r="D8" s="148" t="s">
        <v>427</v>
      </c>
      <c r="H8" s="148">
        <f t="shared" si="0"/>
        <v>2</v>
      </c>
      <c r="J8" s="159" t="s">
        <v>2365</v>
      </c>
      <c r="K8" s="101" t="str">
        <f t="shared" si="1"/>
        <v>e2304</v>
      </c>
      <c r="L8" s="143" t="str">
        <f t="shared" si="2"/>
        <v>Forfait journalier, ticket modérateur… - hôpitaux du secteur public (hors USLD)</v>
      </c>
      <c r="M8" s="156"/>
      <c r="N8" s="156" t="s">
        <v>192</v>
      </c>
      <c r="O8" s="155" t="s">
        <v>427</v>
      </c>
      <c r="R8" s="101"/>
    </row>
    <row r="9" spans="1:22" s="148" customFormat="1">
      <c r="A9" s="148" t="s">
        <v>2249</v>
      </c>
      <c r="B9" s="148" t="s">
        <v>2250</v>
      </c>
      <c r="D9" s="148" t="s">
        <v>427</v>
      </c>
      <c r="H9" s="148">
        <f t="shared" si="0"/>
        <v>2</v>
      </c>
      <c r="J9" s="159" t="s">
        <v>2353</v>
      </c>
      <c r="K9" s="101" t="str">
        <f t="shared" si="1"/>
        <v>e2305</v>
      </c>
      <c r="L9" s="143" t="str">
        <f t="shared" si="2"/>
        <v>Forfait journalier, ticket modérateur… - cliniques privées (hors USLD)</v>
      </c>
      <c r="M9" s="156"/>
      <c r="N9" s="156" t="s">
        <v>192</v>
      </c>
      <c r="O9" s="155" t="s">
        <v>427</v>
      </c>
      <c r="R9" s="101"/>
    </row>
    <row r="10" spans="1:22" s="148" customFormat="1">
      <c r="A10" s="148" t="s">
        <v>2251</v>
      </c>
      <c r="B10" s="148" t="s">
        <v>2252</v>
      </c>
      <c r="D10" s="148" t="s">
        <v>427</v>
      </c>
      <c r="H10" s="148">
        <f t="shared" si="0"/>
        <v>2</v>
      </c>
      <c r="J10" s="159" t="s">
        <v>2249</v>
      </c>
      <c r="K10" s="101" t="str">
        <f t="shared" si="1"/>
        <v>e2306</v>
      </c>
      <c r="L10" s="143" t="str">
        <f t="shared" si="2"/>
        <v>Honoraires - cliniques privées</v>
      </c>
      <c r="M10" s="156"/>
      <c r="N10" s="156" t="s">
        <v>192</v>
      </c>
      <c r="O10" s="155" t="s">
        <v>427</v>
      </c>
      <c r="R10" s="101"/>
    </row>
    <row r="11" spans="1:22" s="148" customFormat="1">
      <c r="A11" s="148" t="s">
        <v>2355</v>
      </c>
      <c r="B11" s="148" t="s">
        <v>2253</v>
      </c>
      <c r="D11" s="148" t="s">
        <v>427</v>
      </c>
      <c r="H11" s="148">
        <f t="shared" si="0"/>
        <v>2</v>
      </c>
      <c r="J11" s="159" t="s">
        <v>2251</v>
      </c>
      <c r="K11" s="101" t="str">
        <f t="shared" si="1"/>
        <v>e2307</v>
      </c>
      <c r="L11" s="143" t="str">
        <f t="shared" si="2"/>
        <v>Forfait soins - USLD</v>
      </c>
      <c r="M11" s="156"/>
      <c r="N11" s="156" t="s">
        <v>192</v>
      </c>
      <c r="O11" s="155" t="s">
        <v>427</v>
      </c>
      <c r="R11" s="101"/>
    </row>
    <row r="12" spans="1:22" s="148" customFormat="1">
      <c r="A12" s="148" t="s">
        <v>2356</v>
      </c>
      <c r="B12" s="148" t="s">
        <v>2254</v>
      </c>
      <c r="D12" s="148" t="s">
        <v>427</v>
      </c>
      <c r="H12" s="148">
        <f t="shared" si="0"/>
        <v>2</v>
      </c>
      <c r="J12" s="158" t="s">
        <v>2355</v>
      </c>
      <c r="K12" s="101" t="str">
        <f t="shared" si="1"/>
        <v>e2308</v>
      </c>
      <c r="L12" s="143" t="str">
        <f t="shared" si="2"/>
        <v>Frais d'hébergement en soins de longue durée, suppléments chambres particulières, lits accompagnant…</v>
      </c>
      <c r="M12" s="156" t="s">
        <v>190</v>
      </c>
      <c r="N12" s="156" t="s">
        <v>192</v>
      </c>
      <c r="O12" s="155" t="s">
        <v>427</v>
      </c>
      <c r="R12" s="101"/>
    </row>
    <row r="13" spans="1:22" s="148" customFormat="1">
      <c r="A13" s="148" t="s">
        <v>2354</v>
      </c>
      <c r="B13" s="148" t="s">
        <v>2255</v>
      </c>
      <c r="D13" s="148" t="s">
        <v>427</v>
      </c>
      <c r="H13" s="148">
        <f t="shared" si="0"/>
        <v>2</v>
      </c>
      <c r="J13" s="159" t="s">
        <v>2356</v>
      </c>
      <c r="K13" s="101" t="str">
        <f t="shared" si="1"/>
        <v>e2309</v>
      </c>
      <c r="L13" s="143" t="str">
        <f t="shared" si="2"/>
        <v>Supplément chambres particulières, lit accompagnant… - hôpitaux du secteur public (hors USLD)</v>
      </c>
      <c r="M13" s="156"/>
      <c r="N13" s="156" t="s">
        <v>192</v>
      </c>
      <c r="O13" s="155" t="s">
        <v>427</v>
      </c>
      <c r="R13" s="101"/>
    </row>
    <row r="14" spans="1:22" s="148" customFormat="1">
      <c r="A14" s="148" t="s">
        <v>2256</v>
      </c>
      <c r="B14" s="148" t="s">
        <v>2257</v>
      </c>
      <c r="D14" s="148" t="s">
        <v>427</v>
      </c>
      <c r="H14" s="148">
        <f t="shared" si="0"/>
        <v>2</v>
      </c>
      <c r="J14" s="159" t="s">
        <v>2354</v>
      </c>
      <c r="K14" s="101" t="str">
        <f t="shared" si="1"/>
        <v>e2310</v>
      </c>
      <c r="L14" s="143" t="str">
        <f t="shared" si="2"/>
        <v>Supplément chambres particulières, lit accompagnant… - cliniques privées (hors USLD)</v>
      </c>
      <c r="M14" s="156"/>
      <c r="N14" s="156" t="s">
        <v>192</v>
      </c>
      <c r="O14" s="155" t="s">
        <v>427</v>
      </c>
      <c r="R14" s="101"/>
    </row>
    <row r="15" spans="1:22" s="148" customFormat="1">
      <c r="A15" s="148" t="s">
        <v>2258</v>
      </c>
      <c r="B15" s="148" t="s">
        <v>2259</v>
      </c>
      <c r="D15" s="148" t="s">
        <v>427</v>
      </c>
      <c r="H15" s="148">
        <f t="shared" si="0"/>
        <v>2</v>
      </c>
      <c r="J15" s="159" t="s">
        <v>2256</v>
      </c>
      <c r="K15" s="101" t="str">
        <f t="shared" si="1"/>
        <v>e2311</v>
      </c>
      <c r="L15" s="143" t="str">
        <f t="shared" si="2"/>
        <v>Frais d'hébergement, suppléments chambres particulières... - USLD</v>
      </c>
      <c r="M15" s="156"/>
      <c r="N15" s="156" t="s">
        <v>192</v>
      </c>
      <c r="O15" s="155" t="s">
        <v>427</v>
      </c>
      <c r="R15" s="101"/>
    </row>
    <row r="16" spans="1:22" s="148" customFormat="1">
      <c r="A16" s="148" t="s">
        <v>2260</v>
      </c>
      <c r="B16" s="148" t="s">
        <v>2261</v>
      </c>
      <c r="D16" s="148" t="s">
        <v>427</v>
      </c>
      <c r="H16" s="148">
        <f t="shared" si="0"/>
        <v>1</v>
      </c>
      <c r="J16" s="157" t="s">
        <v>2258</v>
      </c>
      <c r="K16" s="101" t="str">
        <f t="shared" si="1"/>
        <v>e2312</v>
      </c>
      <c r="L16" s="143" t="str">
        <f t="shared" si="2"/>
        <v>Soins ambulatoires</v>
      </c>
      <c r="M16" s="156" t="s">
        <v>190</v>
      </c>
      <c r="N16" s="156" t="s">
        <v>192</v>
      </c>
      <c r="O16" s="155" t="s">
        <v>427</v>
      </c>
      <c r="R16" s="101"/>
    </row>
    <row r="17" spans="1:18" s="148" customFormat="1">
      <c r="A17" s="148" t="s">
        <v>2262</v>
      </c>
      <c r="B17" s="148" t="s">
        <v>2263</v>
      </c>
      <c r="D17" s="148" t="s">
        <v>427</v>
      </c>
      <c r="H17" s="148">
        <f t="shared" si="0"/>
        <v>1</v>
      </c>
      <c r="J17" s="158" t="s">
        <v>2260</v>
      </c>
      <c r="K17" s="101" t="str">
        <f t="shared" si="1"/>
        <v>e2313</v>
      </c>
      <c r="L17" s="143" t="str">
        <f t="shared" si="2"/>
        <v>Médecins et sages-femmes exerçant en cabinet libéral (honoraires, frais de déplacements)</v>
      </c>
      <c r="M17" s="156"/>
      <c r="N17" s="156" t="s">
        <v>192</v>
      </c>
      <c r="O17" s="155" t="s">
        <v>427</v>
      </c>
      <c r="R17" s="101"/>
    </row>
    <row r="18" spans="1:18" s="148" customFormat="1">
      <c r="A18" s="148" t="s">
        <v>2264</v>
      </c>
      <c r="B18" s="148" t="s">
        <v>2265</v>
      </c>
      <c r="D18" s="148" t="s">
        <v>427</v>
      </c>
      <c r="H18" s="148">
        <f t="shared" si="0"/>
        <v>2</v>
      </c>
      <c r="J18" s="158" t="s">
        <v>2262</v>
      </c>
      <c r="K18" s="101" t="str">
        <f t="shared" si="1"/>
        <v>e2314</v>
      </c>
      <c r="L18" s="143" t="str">
        <f t="shared" si="2"/>
        <v>Auxiliaires en cabinets libéraux (honoraires, frais de déplacements)</v>
      </c>
      <c r="M18" s="156"/>
      <c r="N18" s="156" t="s">
        <v>192</v>
      </c>
      <c r="O18" s="155" t="s">
        <v>427</v>
      </c>
      <c r="R18" s="101"/>
    </row>
    <row r="19" spans="1:18" s="148" customFormat="1">
      <c r="A19" s="148" t="s">
        <v>2266</v>
      </c>
      <c r="B19" s="148" t="s">
        <v>2267</v>
      </c>
      <c r="D19" s="148" t="s">
        <v>427</v>
      </c>
      <c r="H19" s="148">
        <f t="shared" si="0"/>
        <v>2</v>
      </c>
      <c r="J19" s="158" t="s">
        <v>2264</v>
      </c>
      <c r="K19" s="101" t="str">
        <f t="shared" si="1"/>
        <v>e2315</v>
      </c>
      <c r="L19" s="143" t="str">
        <f t="shared" si="2"/>
        <v>Dentistes en cabinets libéraux</v>
      </c>
      <c r="M19" s="156" t="s">
        <v>190</v>
      </c>
      <c r="N19" s="156" t="s">
        <v>192</v>
      </c>
      <c r="O19" s="155" t="s">
        <v>427</v>
      </c>
      <c r="R19" s="101"/>
    </row>
    <row r="20" spans="1:18" s="148" customFormat="1">
      <c r="A20" s="148" t="s">
        <v>2268</v>
      </c>
      <c r="B20" s="148" t="s">
        <v>2269</v>
      </c>
      <c r="D20" s="148" t="s">
        <v>427</v>
      </c>
      <c r="H20" s="148">
        <f t="shared" si="0"/>
        <v>1</v>
      </c>
      <c r="J20" s="159" t="s">
        <v>2266</v>
      </c>
      <c r="K20" s="101" t="str">
        <f t="shared" si="1"/>
        <v>e2316</v>
      </c>
      <c r="L20" s="143" t="str">
        <f t="shared" si="2"/>
        <v>Honoraires dentistes (consultations, soins dentaires, traitements d'orthodontie effectués par des dentistes)</v>
      </c>
      <c r="M20" s="156"/>
      <c r="N20" s="156" t="s">
        <v>192</v>
      </c>
      <c r="O20" s="155" t="s">
        <v>427</v>
      </c>
      <c r="R20" s="101"/>
    </row>
    <row r="21" spans="1:18" s="148" customFormat="1">
      <c r="A21" s="148" t="s">
        <v>2270</v>
      </c>
      <c r="B21" s="148" t="s">
        <v>2271</v>
      </c>
      <c r="D21" s="148" t="s">
        <v>427</v>
      </c>
      <c r="H21" s="148">
        <f t="shared" si="0"/>
        <v>2</v>
      </c>
      <c r="J21" s="159" t="s">
        <v>2268</v>
      </c>
      <c r="K21" s="101" t="str">
        <f t="shared" si="1"/>
        <v>e2317</v>
      </c>
      <c r="L21" s="143" t="str">
        <f t="shared" si="2"/>
        <v>Prothèses dentaires</v>
      </c>
      <c r="M21" s="156"/>
      <c r="N21" s="156" t="s">
        <v>192</v>
      </c>
      <c r="O21" s="155" t="s">
        <v>427</v>
      </c>
      <c r="R21" s="101"/>
    </row>
    <row r="22" spans="1:18" s="148" customFormat="1">
      <c r="A22" s="148" t="s">
        <v>2272</v>
      </c>
      <c r="B22" s="148" t="s">
        <v>2273</v>
      </c>
      <c r="D22" s="148" t="s">
        <v>427</v>
      </c>
      <c r="H22" s="148">
        <f t="shared" si="0"/>
        <v>2</v>
      </c>
      <c r="J22" s="158" t="s">
        <v>2270</v>
      </c>
      <c r="K22" s="101" t="str">
        <f t="shared" si="1"/>
        <v>e2318</v>
      </c>
      <c r="L22" s="143" t="str">
        <f t="shared" si="2"/>
        <v>Centres de santé (dispensaires…)</v>
      </c>
      <c r="M22" s="156"/>
      <c r="N22" s="156" t="s">
        <v>192</v>
      </c>
      <c r="O22" s="155" t="s">
        <v>427</v>
      </c>
      <c r="R22" s="101"/>
    </row>
    <row r="23" spans="1:18" s="148" customFormat="1">
      <c r="A23" s="148" t="s">
        <v>2274</v>
      </c>
      <c r="B23" s="148" t="s">
        <v>2275</v>
      </c>
      <c r="D23" s="148" t="s">
        <v>427</v>
      </c>
      <c r="H23" s="148">
        <f t="shared" si="0"/>
        <v>2</v>
      </c>
      <c r="J23" s="158" t="s">
        <v>2272</v>
      </c>
      <c r="K23" s="101" t="str">
        <f t="shared" si="1"/>
        <v>e2319</v>
      </c>
      <c r="L23" s="143" t="str">
        <f t="shared" si="2"/>
        <v>Laboratoires d'analyse médicale</v>
      </c>
      <c r="M23" s="156"/>
      <c r="N23" s="156" t="s">
        <v>192</v>
      </c>
      <c r="O23" s="155" t="s">
        <v>427</v>
      </c>
    </row>
    <row r="24" spans="1:18" s="148" customFormat="1">
      <c r="A24" s="148" t="s">
        <v>2276</v>
      </c>
      <c r="B24" s="148" t="s">
        <v>2277</v>
      </c>
      <c r="D24" s="148" t="s">
        <v>427</v>
      </c>
      <c r="H24" s="148">
        <f t="shared" si="0"/>
        <v>2</v>
      </c>
      <c r="J24" s="158" t="s">
        <v>2274</v>
      </c>
      <c r="K24" s="101" t="str">
        <f t="shared" si="1"/>
        <v>e2320</v>
      </c>
      <c r="L24" s="143" t="str">
        <f t="shared" si="2"/>
        <v>Etablissements thermaux</v>
      </c>
      <c r="M24" s="156" t="s">
        <v>190</v>
      </c>
      <c r="N24" s="156" t="s">
        <v>192</v>
      </c>
      <c r="O24" s="155" t="s">
        <v>427</v>
      </c>
    </row>
    <row r="25" spans="1:18" s="148" customFormat="1">
      <c r="A25" s="148" t="s">
        <v>2278</v>
      </c>
      <c r="B25" s="148" t="s">
        <v>2279</v>
      </c>
      <c r="D25" s="148" t="s">
        <v>427</v>
      </c>
      <c r="H25" s="148">
        <f t="shared" si="0"/>
        <v>2</v>
      </c>
      <c r="J25" s="159" t="s">
        <v>2276</v>
      </c>
      <c r="K25" s="101" t="str">
        <f t="shared" si="1"/>
        <v>e2321</v>
      </c>
      <c r="L25" s="143" t="str">
        <f t="shared" si="2"/>
        <v>Forfait de surveillance médicale, pratiques médicales et complémentaires, forfait thermal, complément tarifaire</v>
      </c>
      <c r="M25" s="156"/>
      <c r="N25" s="156" t="s">
        <v>192</v>
      </c>
      <c r="O25" s="155" t="s">
        <v>427</v>
      </c>
    </row>
    <row r="26" spans="1:18" s="148" customFormat="1">
      <c r="A26" s="148" t="s">
        <v>2280</v>
      </c>
      <c r="B26" s="148" t="s">
        <v>2281</v>
      </c>
      <c r="D26" s="148" t="s">
        <v>427</v>
      </c>
      <c r="H26" s="148">
        <f t="shared" si="0"/>
        <v>2</v>
      </c>
      <c r="J26" s="159" t="s">
        <v>2278</v>
      </c>
      <c r="K26" s="101" t="str">
        <f t="shared" si="1"/>
        <v>e2322</v>
      </c>
      <c r="L26" s="143" t="str">
        <f t="shared" si="2"/>
        <v>Frais de transport, frais d'hébergement</v>
      </c>
      <c r="M26" s="156"/>
      <c r="N26" s="156" t="s">
        <v>192</v>
      </c>
      <c r="O26" s="155" t="s">
        <v>427</v>
      </c>
    </row>
    <row r="27" spans="1:18" s="148" customFormat="1">
      <c r="A27" s="148" t="s">
        <v>2357</v>
      </c>
      <c r="B27" s="148" t="s">
        <v>2282</v>
      </c>
      <c r="D27" s="148" t="s">
        <v>427</v>
      </c>
      <c r="H27" s="148">
        <f t="shared" si="0"/>
        <v>2</v>
      </c>
      <c r="J27" s="157" t="s">
        <v>2280</v>
      </c>
      <c r="K27" s="101" t="str">
        <f t="shared" si="1"/>
        <v>e2323</v>
      </c>
      <c r="L27" s="143" t="str">
        <f t="shared" si="2"/>
        <v>Transports des malades (ambulances, taxis, véhicules sanitaires légers…)</v>
      </c>
      <c r="M27" s="156"/>
      <c r="N27" s="156" t="s">
        <v>192</v>
      </c>
      <c r="O27" s="155" t="s">
        <v>427</v>
      </c>
    </row>
    <row r="28" spans="1:18" s="148" customFormat="1">
      <c r="A28" s="148" t="s">
        <v>2283</v>
      </c>
      <c r="B28" s="148" t="s">
        <v>2284</v>
      </c>
      <c r="D28" s="148" t="s">
        <v>427</v>
      </c>
      <c r="H28" s="148">
        <f t="shared" si="0"/>
        <v>2</v>
      </c>
      <c r="J28" s="113" t="s">
        <v>2357</v>
      </c>
      <c r="K28" s="101" t="str">
        <f t="shared" si="1"/>
        <v>e2324</v>
      </c>
      <c r="L28" s="143" t="str">
        <f t="shared" si="2"/>
        <v>Prestations payées en biens médicaux</v>
      </c>
      <c r="M28" s="156" t="s">
        <v>190</v>
      </c>
      <c r="N28" s="156" t="s">
        <v>192</v>
      </c>
      <c r="O28" s="155" t="s">
        <v>427</v>
      </c>
    </row>
    <row r="29" spans="1:18" s="148" customFormat="1">
      <c r="A29" s="148" t="s">
        <v>2285</v>
      </c>
      <c r="B29" s="148" t="s">
        <v>2286</v>
      </c>
      <c r="D29" s="148" t="s">
        <v>427</v>
      </c>
      <c r="H29" s="148">
        <f t="shared" si="0"/>
        <v>2</v>
      </c>
      <c r="J29" s="157" t="s">
        <v>2283</v>
      </c>
      <c r="K29" s="101" t="str">
        <f t="shared" si="1"/>
        <v>e2325</v>
      </c>
      <c r="L29" s="143" t="str">
        <f t="shared" si="2"/>
        <v>Optique</v>
      </c>
      <c r="M29" s="156" t="s">
        <v>190</v>
      </c>
      <c r="N29" s="156" t="s">
        <v>192</v>
      </c>
      <c r="O29" s="155" t="s">
        <v>427</v>
      </c>
    </row>
    <row r="30" spans="1:18" s="148" customFormat="1">
      <c r="A30" s="148" t="s">
        <v>2287</v>
      </c>
      <c r="B30" s="148" t="s">
        <v>2288</v>
      </c>
      <c r="D30" s="148" t="s">
        <v>427</v>
      </c>
      <c r="H30" s="148">
        <f t="shared" si="0"/>
        <v>2</v>
      </c>
      <c r="J30" s="158" t="s">
        <v>2285</v>
      </c>
      <c r="K30" s="101" t="str">
        <f t="shared" si="1"/>
        <v>e2326</v>
      </c>
      <c r="L30" s="143" t="str">
        <f t="shared" si="2"/>
        <v>Dépenses d'optique prises en charge par l'assurance maladie obligatoire</v>
      </c>
      <c r="M30" s="156"/>
      <c r="N30" s="156" t="s">
        <v>192</v>
      </c>
      <c r="O30" s="155" t="s">
        <v>427</v>
      </c>
    </row>
    <row r="31" spans="1:18" s="148" customFormat="1">
      <c r="A31" s="148" t="s">
        <v>2289</v>
      </c>
      <c r="B31" s="148" t="s">
        <v>2290</v>
      </c>
      <c r="D31" s="148" t="s">
        <v>427</v>
      </c>
      <c r="H31" s="148">
        <f t="shared" si="0"/>
        <v>1</v>
      </c>
      <c r="J31" s="158" t="s">
        <v>2287</v>
      </c>
      <c r="K31" s="101" t="str">
        <f t="shared" si="1"/>
        <v>e2327</v>
      </c>
      <c r="L31" s="143" t="str">
        <f t="shared" si="2"/>
        <v>Dépenses d'optique non prises en charge par l'assurance maladie obligatoire</v>
      </c>
      <c r="M31" s="156"/>
      <c r="N31" s="156" t="s">
        <v>192</v>
      </c>
      <c r="O31" s="155" t="s">
        <v>427</v>
      </c>
    </row>
    <row r="32" spans="1:18" s="148" customFormat="1">
      <c r="A32" s="148" t="s">
        <v>2291</v>
      </c>
      <c r="B32" s="148" t="s">
        <v>2292</v>
      </c>
      <c r="D32" s="148" t="s">
        <v>427</v>
      </c>
      <c r="H32" s="148">
        <f t="shared" si="0"/>
        <v>2</v>
      </c>
      <c r="J32" s="157" t="s">
        <v>2289</v>
      </c>
      <c r="K32" s="101" t="str">
        <f t="shared" si="1"/>
        <v>e2328</v>
      </c>
      <c r="L32" s="143" t="str">
        <f t="shared" si="2"/>
        <v>Biens médicaux (hors optique) pris en charge par l'assurance maladie obligatoire</v>
      </c>
      <c r="M32" s="156" t="s">
        <v>190</v>
      </c>
      <c r="N32" s="156" t="s">
        <v>192</v>
      </c>
      <c r="O32" s="155" t="s">
        <v>427</v>
      </c>
    </row>
    <row r="33" spans="1:15" s="148" customFormat="1">
      <c r="A33" s="148" t="s">
        <v>2293</v>
      </c>
      <c r="B33" s="148" t="s">
        <v>2294</v>
      </c>
      <c r="D33" s="148" t="s">
        <v>427</v>
      </c>
      <c r="H33" s="148">
        <f t="shared" si="0"/>
        <v>1</v>
      </c>
      <c r="J33" s="158" t="s">
        <v>2291</v>
      </c>
      <c r="K33" s="101" t="str">
        <f t="shared" si="1"/>
        <v>e2329</v>
      </c>
      <c r="L33" s="143" t="str">
        <f t="shared" si="2"/>
        <v>Médicaments pris en charge par l'assurance maladie obligatoire</v>
      </c>
      <c r="M33" s="156"/>
      <c r="N33" s="156" t="s">
        <v>192</v>
      </c>
      <c r="O33" s="155" t="s">
        <v>427</v>
      </c>
    </row>
    <row r="34" spans="1:15" s="148" customFormat="1">
      <c r="A34" s="148" t="s">
        <v>2295</v>
      </c>
      <c r="B34" s="148" t="s">
        <v>2296</v>
      </c>
      <c r="D34" s="148" t="s">
        <v>427</v>
      </c>
      <c r="H34" s="148">
        <f t="shared" ref="H34:H55" si="3">COUNTIF($J$2:$J$428,A34)</f>
        <v>1</v>
      </c>
      <c r="J34" s="158" t="s">
        <v>2293</v>
      </c>
      <c r="K34" s="101" t="str">
        <f t="shared" si="1"/>
        <v>e2330</v>
      </c>
      <c r="L34" s="143" t="str">
        <f t="shared" si="2"/>
        <v>Autres biens médicaux (hors optique) pris en charge par l'assurance maladie obligatoire</v>
      </c>
      <c r="M34" s="156" t="s">
        <v>190</v>
      </c>
      <c r="N34" s="156" t="s">
        <v>192</v>
      </c>
      <c r="O34" s="155" t="s">
        <v>427</v>
      </c>
    </row>
    <row r="35" spans="1:15" s="148" customFormat="1">
      <c r="A35" s="148" t="s">
        <v>2297</v>
      </c>
      <c r="B35" s="148" t="s">
        <v>2298</v>
      </c>
      <c r="D35" s="148" t="s">
        <v>427</v>
      </c>
      <c r="H35" s="148">
        <f t="shared" si="3"/>
        <v>2</v>
      </c>
      <c r="J35" s="159" t="s">
        <v>2295</v>
      </c>
      <c r="K35" s="101" t="str">
        <f t="shared" ref="K35:K52" si="4">VLOOKUP(J35,A:B,2,FALSE)</f>
        <v>e2331</v>
      </c>
      <c r="L35" s="143" t="str">
        <f t="shared" ref="L35:L52" si="5">J35</f>
        <v>Prothèses (sauf dentaires), orthèses, véhicules pour handicapé physique pris en charge par l'AMO</v>
      </c>
      <c r="M35" s="156"/>
      <c r="N35" s="156" t="s">
        <v>192</v>
      </c>
      <c r="O35" s="155" t="s">
        <v>427</v>
      </c>
    </row>
    <row r="36" spans="1:15" s="148" customFormat="1">
      <c r="A36" s="148" t="s">
        <v>2299</v>
      </c>
      <c r="B36" s="148" t="s">
        <v>2300</v>
      </c>
      <c r="D36" s="148" t="s">
        <v>427</v>
      </c>
      <c r="H36" s="148">
        <f t="shared" si="3"/>
        <v>1</v>
      </c>
      <c r="J36" s="159" t="s">
        <v>2297</v>
      </c>
      <c r="K36" s="101" t="str">
        <f t="shared" si="4"/>
        <v>e2332</v>
      </c>
      <c r="L36" s="143" t="str">
        <f t="shared" si="5"/>
        <v>Petits matériels et pansements pris en charge par l'AMO</v>
      </c>
      <c r="M36" s="156"/>
      <c r="N36" s="156" t="s">
        <v>192</v>
      </c>
      <c r="O36" s="155" t="s">
        <v>427</v>
      </c>
    </row>
    <row r="37" spans="1:15" s="148" customFormat="1">
      <c r="A37" s="148" t="s">
        <v>2301</v>
      </c>
      <c r="B37" s="148" t="s">
        <v>2302</v>
      </c>
      <c r="D37" s="148" t="s">
        <v>427</v>
      </c>
      <c r="H37" s="148">
        <f t="shared" si="3"/>
        <v>2</v>
      </c>
      <c r="J37" s="157" t="s">
        <v>2299</v>
      </c>
      <c r="K37" s="101" t="str">
        <f t="shared" si="4"/>
        <v>e2333</v>
      </c>
      <c r="L37" s="143" t="str">
        <f t="shared" si="5"/>
        <v>Biens médicaux (hors optique) non pris en charge par l'assurance maladie obligatoire</v>
      </c>
      <c r="M37" s="156" t="s">
        <v>190</v>
      </c>
      <c r="N37" s="156" t="s">
        <v>192</v>
      </c>
      <c r="O37" s="155" t="s">
        <v>427</v>
      </c>
    </row>
    <row r="38" spans="1:15" s="148" customFormat="1">
      <c r="A38" s="148" t="s">
        <v>2303</v>
      </c>
      <c r="B38" s="148" t="s">
        <v>2304</v>
      </c>
      <c r="D38" s="148" t="s">
        <v>427</v>
      </c>
      <c r="H38" s="148">
        <f t="shared" si="3"/>
        <v>2</v>
      </c>
      <c r="J38" s="158" t="s">
        <v>2301</v>
      </c>
      <c r="K38" s="101" t="str">
        <f t="shared" si="4"/>
        <v>e2334</v>
      </c>
      <c r="L38" s="143" t="str">
        <f t="shared" si="5"/>
        <v>Pharmacie non prise en charge par l'assurance maladie obligatoire</v>
      </c>
      <c r="M38" s="156" t="s">
        <v>190</v>
      </c>
      <c r="N38" s="156" t="s">
        <v>192</v>
      </c>
      <c r="O38" s="155" t="s">
        <v>427</v>
      </c>
    </row>
    <row r="39" spans="1:15" s="148" customFormat="1">
      <c r="A39" s="148" t="s">
        <v>2305</v>
      </c>
      <c r="B39" s="148" t="s">
        <v>2306</v>
      </c>
      <c r="D39" s="148" t="s">
        <v>427</v>
      </c>
      <c r="H39" s="148">
        <f t="shared" si="3"/>
        <v>2</v>
      </c>
      <c r="J39" s="159" t="s">
        <v>2303</v>
      </c>
      <c r="K39" s="101" t="str">
        <f t="shared" si="4"/>
        <v>e2335</v>
      </c>
      <c r="L39" s="143" t="str">
        <f t="shared" si="5"/>
        <v>Médicaments</v>
      </c>
      <c r="M39" s="156"/>
      <c r="N39" s="156" t="s">
        <v>192</v>
      </c>
      <c r="O39" s="155" t="s">
        <v>427</v>
      </c>
    </row>
    <row r="40" spans="1:15" s="148" customFormat="1">
      <c r="A40" s="148" t="s">
        <v>2307</v>
      </c>
      <c r="B40" s="148" t="s">
        <v>2308</v>
      </c>
      <c r="D40" s="148" t="s">
        <v>427</v>
      </c>
      <c r="H40" s="148">
        <f t="shared" si="3"/>
        <v>1</v>
      </c>
      <c r="J40" s="159" t="s">
        <v>2305</v>
      </c>
      <c r="K40" s="101" t="str">
        <f t="shared" si="4"/>
        <v>e2336</v>
      </c>
      <c r="L40" s="143" t="str">
        <f t="shared" si="5"/>
        <v>Autres produits pharmaceutiques (patchs tabagiques…)</v>
      </c>
      <c r="M40" s="156"/>
      <c r="N40" s="156" t="s">
        <v>192</v>
      </c>
      <c r="O40" s="155" t="s">
        <v>427</v>
      </c>
    </row>
    <row r="41" spans="1:15" s="148" customFormat="1">
      <c r="A41" s="148" t="s">
        <v>2309</v>
      </c>
      <c r="B41" s="148" t="s">
        <v>2310</v>
      </c>
      <c r="D41" s="148" t="s">
        <v>427</v>
      </c>
      <c r="H41" s="148">
        <f t="shared" si="3"/>
        <v>1</v>
      </c>
      <c r="J41" s="158" t="s">
        <v>2307</v>
      </c>
      <c r="K41" s="101" t="str">
        <f t="shared" si="4"/>
        <v>e2337</v>
      </c>
      <c r="L41" s="143" t="str">
        <f t="shared" si="5"/>
        <v>Autres biens médicaux (hors optique) non pris en charge par l'assurance maladie obligatoire</v>
      </c>
      <c r="M41" s="156" t="s">
        <v>190</v>
      </c>
      <c r="N41" s="156" t="s">
        <v>192</v>
      </c>
      <c r="O41" s="155" t="s">
        <v>427</v>
      </c>
    </row>
    <row r="42" spans="1:15" s="148" customFormat="1">
      <c r="A42" s="148" t="s">
        <v>2311</v>
      </c>
      <c r="B42" s="148" t="s">
        <v>2312</v>
      </c>
      <c r="D42" s="148" t="s">
        <v>427</v>
      </c>
      <c r="H42" s="148">
        <f t="shared" si="3"/>
        <v>2</v>
      </c>
      <c r="J42" s="159" t="s">
        <v>2309</v>
      </c>
      <c r="K42" s="101" t="str">
        <f t="shared" si="4"/>
        <v>e2338</v>
      </c>
      <c r="L42" s="143" t="str">
        <f t="shared" si="5"/>
        <v>Prothèses (sauf dentaires), orthèses, véhicules pour handicapé physique non pris en charge par l'AMO</v>
      </c>
      <c r="M42" s="156"/>
      <c r="N42" s="156" t="s">
        <v>192</v>
      </c>
      <c r="O42" s="155" t="s">
        <v>427</v>
      </c>
    </row>
    <row r="43" spans="1:15" s="148" customFormat="1">
      <c r="A43" s="148" t="s">
        <v>2313</v>
      </c>
      <c r="B43" s="148" t="s">
        <v>2314</v>
      </c>
      <c r="D43" s="148" t="s">
        <v>427</v>
      </c>
      <c r="H43" s="148">
        <f t="shared" si="3"/>
        <v>2</v>
      </c>
      <c r="J43" s="159" t="s">
        <v>2311</v>
      </c>
      <c r="K43" s="101" t="str">
        <f t="shared" si="4"/>
        <v>e2339</v>
      </c>
      <c r="L43" s="143" t="str">
        <f t="shared" si="5"/>
        <v>Petits matériels et pansements non pris en charge par l'AMO</v>
      </c>
      <c r="M43" s="156"/>
      <c r="N43" s="156" t="s">
        <v>192</v>
      </c>
      <c r="O43" s="155" t="s">
        <v>427</v>
      </c>
    </row>
    <row r="44" spans="1:15" s="148" customFormat="1">
      <c r="A44" s="148" t="s">
        <v>2315</v>
      </c>
      <c r="B44" s="148" t="s">
        <v>2316</v>
      </c>
      <c r="D44" s="148" t="s">
        <v>427</v>
      </c>
      <c r="H44" s="148">
        <f t="shared" si="3"/>
        <v>2</v>
      </c>
      <c r="J44" s="112" t="s">
        <v>2313</v>
      </c>
      <c r="K44" s="101" t="str">
        <f t="shared" si="4"/>
        <v>e2340</v>
      </c>
      <c r="L44" s="143" t="str">
        <f t="shared" si="5"/>
        <v>Autres prestations connexes à la santé</v>
      </c>
      <c r="M44" s="156" t="s">
        <v>190</v>
      </c>
      <c r="N44" s="156" t="s">
        <v>192</v>
      </c>
      <c r="O44" s="155" t="s">
        <v>427</v>
      </c>
    </row>
    <row r="45" spans="1:15" s="148" customFormat="1">
      <c r="A45" s="148" t="s">
        <v>2317</v>
      </c>
      <c r="B45" s="148" t="s">
        <v>2318</v>
      </c>
      <c r="D45" s="148" t="s">
        <v>427</v>
      </c>
      <c r="H45" s="148">
        <f t="shared" si="3"/>
        <v>2</v>
      </c>
      <c r="J45" s="113" t="s">
        <v>2315</v>
      </c>
      <c r="K45" s="101" t="str">
        <f t="shared" si="4"/>
        <v>e2341</v>
      </c>
      <c r="L45" s="143" t="str">
        <f t="shared" si="5"/>
        <v>médecin alternative non prise en charge AMO (aécupuncture, ostéopapthie, psychanalyse...)</v>
      </c>
      <c r="M45" s="156"/>
      <c r="N45" s="156" t="s">
        <v>192</v>
      </c>
      <c r="O45" s="155" t="s">
        <v>427</v>
      </c>
    </row>
    <row r="46" spans="1:15" s="148" customFormat="1">
      <c r="A46" s="148" t="s">
        <v>2319</v>
      </c>
      <c r="B46" s="148" t="s">
        <v>2320</v>
      </c>
      <c r="D46" s="148" t="s">
        <v>427</v>
      </c>
      <c r="H46" s="148">
        <f t="shared" si="3"/>
        <v>2</v>
      </c>
      <c r="J46" s="113" t="s">
        <v>2317</v>
      </c>
      <c r="K46" s="101" t="str">
        <f t="shared" si="4"/>
        <v>e2342</v>
      </c>
      <c r="L46" s="143" t="str">
        <f t="shared" si="5"/>
        <v>actions de prévention</v>
      </c>
      <c r="M46" s="156"/>
      <c r="N46" s="156" t="s">
        <v>192</v>
      </c>
      <c r="O46" s="155" t="s">
        <v>427</v>
      </c>
    </row>
    <row r="47" spans="1:15" s="148" customFormat="1">
      <c r="A47" s="148" t="s">
        <v>2321</v>
      </c>
      <c r="B47" s="148" t="s">
        <v>2322</v>
      </c>
      <c r="D47" s="148" t="s">
        <v>427</v>
      </c>
      <c r="H47" s="148">
        <f t="shared" si="3"/>
        <v>2</v>
      </c>
      <c r="J47" s="113" t="s">
        <v>2319</v>
      </c>
      <c r="K47" s="101" t="str">
        <f t="shared" si="4"/>
        <v>e2343</v>
      </c>
      <c r="L47" s="143" t="str">
        <f t="shared" si="5"/>
        <v>garanties accessoires incapacité et indemnités journalières</v>
      </c>
      <c r="M47" s="156"/>
      <c r="N47" s="156" t="s">
        <v>192</v>
      </c>
      <c r="O47" s="155" t="s">
        <v>427</v>
      </c>
    </row>
    <row r="48" spans="1:15" s="148" customFormat="1">
      <c r="A48" s="148" t="s">
        <v>2323</v>
      </c>
      <c r="B48" s="148" t="s">
        <v>2324</v>
      </c>
      <c r="D48" s="148" t="s">
        <v>427</v>
      </c>
      <c r="H48" s="148">
        <f t="shared" si="3"/>
        <v>2</v>
      </c>
      <c r="J48" s="113" t="s">
        <v>2321</v>
      </c>
      <c r="K48" s="101" t="str">
        <f t="shared" si="4"/>
        <v>e2344</v>
      </c>
      <c r="L48" s="143" t="str">
        <f t="shared" si="5"/>
        <v>garanties accessoires invalidité</v>
      </c>
      <c r="M48" s="156"/>
      <c r="N48" s="156" t="s">
        <v>192</v>
      </c>
      <c r="O48" s="155" t="s">
        <v>427</v>
      </c>
    </row>
    <row r="49" spans="1:18" s="148" customFormat="1">
      <c r="A49" s="148" t="s">
        <v>2325</v>
      </c>
      <c r="B49" s="148" t="s">
        <v>2326</v>
      </c>
      <c r="D49" s="148" t="s">
        <v>427</v>
      </c>
      <c r="H49" s="148">
        <f t="shared" si="3"/>
        <v>2</v>
      </c>
      <c r="J49" s="113" t="s">
        <v>2323</v>
      </c>
      <c r="K49" s="101" t="str">
        <f t="shared" si="4"/>
        <v>e2345</v>
      </c>
      <c r="L49" s="143" t="str">
        <f t="shared" si="5"/>
        <v>garanties accessoires dépendance</v>
      </c>
      <c r="M49" s="156"/>
      <c r="N49" s="156" t="s">
        <v>192</v>
      </c>
      <c r="O49" s="155" t="s">
        <v>427</v>
      </c>
    </row>
    <row r="50" spans="1:18" s="148" customFormat="1">
      <c r="A50" s="148" t="s">
        <v>2327</v>
      </c>
      <c r="B50" s="148" t="s">
        <v>2328</v>
      </c>
      <c r="D50" s="148" t="s">
        <v>427</v>
      </c>
      <c r="H50" s="148">
        <f t="shared" si="3"/>
        <v>2</v>
      </c>
      <c r="J50" s="113" t="s">
        <v>2325</v>
      </c>
      <c r="K50" s="101" t="str">
        <f t="shared" si="4"/>
        <v>e2346</v>
      </c>
      <c r="L50" s="143" t="str">
        <f t="shared" si="5"/>
        <v>garanties accessoires famille</v>
      </c>
      <c r="M50" s="156"/>
      <c r="N50" s="156" t="s">
        <v>192</v>
      </c>
      <c r="O50" s="155" t="s">
        <v>427</v>
      </c>
    </row>
    <row r="51" spans="1:18" s="148" customFormat="1">
      <c r="A51" s="148" t="s">
        <v>2329</v>
      </c>
      <c r="B51" s="148" t="s">
        <v>2330</v>
      </c>
      <c r="D51" s="148" t="s">
        <v>427</v>
      </c>
      <c r="H51" s="148">
        <f t="shared" si="3"/>
        <v>2</v>
      </c>
      <c r="J51" s="113" t="s">
        <v>2327</v>
      </c>
      <c r="K51" s="101" t="str">
        <f t="shared" si="4"/>
        <v>e2347</v>
      </c>
      <c r="L51" s="143" t="str">
        <f t="shared" si="5"/>
        <v>garanties accessoires décès</v>
      </c>
      <c r="M51" s="156"/>
      <c r="N51" s="156" t="s">
        <v>192</v>
      </c>
      <c r="O51" s="155" t="s">
        <v>427</v>
      </c>
    </row>
    <row r="52" spans="1:18" s="148" customFormat="1">
      <c r="A52" s="148" t="s">
        <v>2332</v>
      </c>
      <c r="B52" s="148" t="s">
        <v>2336</v>
      </c>
      <c r="D52" s="148" t="s">
        <v>427</v>
      </c>
      <c r="H52" s="148">
        <f t="shared" si="3"/>
        <v>1</v>
      </c>
      <c r="J52" s="113" t="s">
        <v>2329</v>
      </c>
      <c r="K52" s="101" t="str">
        <f t="shared" si="4"/>
        <v>e2348</v>
      </c>
      <c r="L52" s="143" t="str">
        <f t="shared" si="5"/>
        <v>aides diverses</v>
      </c>
      <c r="M52" s="156"/>
      <c r="N52" s="156" t="s">
        <v>192</v>
      </c>
      <c r="O52" s="155" t="s">
        <v>427</v>
      </c>
    </row>
    <row r="53" spans="1:18" s="148" customFormat="1">
      <c r="A53" s="101" t="s">
        <v>2333</v>
      </c>
      <c r="B53" s="101" t="s">
        <v>2337</v>
      </c>
      <c r="C53" s="101"/>
      <c r="D53" s="101" t="s">
        <v>427</v>
      </c>
      <c r="E53" s="101"/>
      <c r="F53" s="101"/>
      <c r="G53" s="101"/>
      <c r="H53" s="101">
        <f t="shared" si="3"/>
        <v>1</v>
      </c>
      <c r="I53" s="101"/>
      <c r="J53" s="127" t="s">
        <v>2656</v>
      </c>
      <c r="K53" s="101"/>
      <c r="L53" s="143"/>
      <c r="M53" s="156"/>
      <c r="N53" s="156"/>
      <c r="O53" s="155" t="s">
        <v>427</v>
      </c>
      <c r="Q53" s="148" t="s">
        <v>1971</v>
      </c>
    </row>
    <row r="54" spans="1:18" s="148" customFormat="1">
      <c r="A54" s="101" t="s">
        <v>2334</v>
      </c>
      <c r="B54" s="101" t="s">
        <v>2338</v>
      </c>
      <c r="C54" s="101"/>
      <c r="D54" s="101" t="s">
        <v>427</v>
      </c>
      <c r="E54" s="101"/>
      <c r="F54" s="101"/>
      <c r="G54" s="101"/>
      <c r="H54" s="101">
        <f t="shared" si="3"/>
        <v>1</v>
      </c>
      <c r="I54" s="101"/>
      <c r="J54" s="213" t="s">
        <v>244</v>
      </c>
      <c r="K54" s="101" t="str">
        <f t="shared" ref="K54:K85" si="6">VLOOKUP(J54,A:B,2,FALSE)</f>
        <v>e0</v>
      </c>
      <c r="L54" s="216" t="str">
        <f>J54</f>
        <v>Total/NA</v>
      </c>
      <c r="M54" s="156" t="s">
        <v>190</v>
      </c>
      <c r="N54" s="156"/>
      <c r="O54" s="155" t="s">
        <v>427</v>
      </c>
    </row>
    <row r="55" spans="1:18" s="148" customFormat="1">
      <c r="A55" s="101" t="s">
        <v>2335</v>
      </c>
      <c r="B55" s="101" t="s">
        <v>2339</v>
      </c>
      <c r="C55" s="101"/>
      <c r="D55" s="101" t="s">
        <v>427</v>
      </c>
      <c r="E55" s="101"/>
      <c r="F55" s="101"/>
      <c r="G55" s="101"/>
      <c r="H55" s="101">
        <f t="shared" si="3"/>
        <v>1</v>
      </c>
      <c r="I55" s="101"/>
      <c r="J55" s="112" t="s">
        <v>2352</v>
      </c>
      <c r="K55" s="101" t="str">
        <f t="shared" si="6"/>
        <v>e2300</v>
      </c>
      <c r="L55" s="216" t="str">
        <f t="shared" ref="L55:L118" si="7">J55</f>
        <v>Prestations payées en soins et biens médicaux</v>
      </c>
      <c r="M55" s="140" t="s">
        <v>190</v>
      </c>
      <c r="N55" s="156" t="s">
        <v>192</v>
      </c>
      <c r="O55" s="155" t="s">
        <v>427</v>
      </c>
      <c r="P55" s="138"/>
      <c r="Q55" s="138"/>
      <c r="R55" s="138"/>
    </row>
    <row r="56" spans="1:18" s="148" customFormat="1">
      <c r="A56" s="101" t="s">
        <v>2655</v>
      </c>
      <c r="B56" s="101" t="s">
        <v>2554</v>
      </c>
      <c r="C56" s="101"/>
      <c r="D56" s="101" t="s">
        <v>427</v>
      </c>
      <c r="E56" s="101"/>
      <c r="F56" s="101"/>
      <c r="G56" s="101"/>
      <c r="H56" s="101">
        <f t="shared" ref="H56:H89" si="8">COUNTIF($J$2:$J$428,A56)</f>
        <v>1</v>
      </c>
      <c r="I56" s="101"/>
      <c r="J56" s="113" t="s">
        <v>2241</v>
      </c>
      <c r="K56" s="101" t="str">
        <f t="shared" si="6"/>
        <v>e2301</v>
      </c>
      <c r="L56" s="216" t="str">
        <f t="shared" si="7"/>
        <v>Prestations payées en soins</v>
      </c>
      <c r="M56" s="140" t="s">
        <v>190</v>
      </c>
      <c r="N56" s="156" t="s">
        <v>192</v>
      </c>
      <c r="O56" s="155" t="s">
        <v>427</v>
      </c>
      <c r="P56" s="138"/>
      <c r="Q56" s="138"/>
      <c r="R56" s="138"/>
    </row>
    <row r="57" spans="1:18" s="148" customFormat="1">
      <c r="A57" s="101" t="s">
        <v>2625</v>
      </c>
      <c r="B57" s="101" t="s">
        <v>2555</v>
      </c>
      <c r="C57" s="101"/>
      <c r="D57" s="101" t="s">
        <v>427</v>
      </c>
      <c r="E57" s="101"/>
      <c r="F57" s="101"/>
      <c r="G57" s="101"/>
      <c r="H57" s="101">
        <f t="shared" si="8"/>
        <v>1</v>
      </c>
      <c r="I57" s="101"/>
      <c r="J57" s="157" t="s">
        <v>2243</v>
      </c>
      <c r="K57" s="101" t="str">
        <f t="shared" si="6"/>
        <v>e2302</v>
      </c>
      <c r="L57" s="216" t="str">
        <f t="shared" si="7"/>
        <v>Hôpitaux (publics, privés ou unités de soins de longue durée)</v>
      </c>
      <c r="M57" s="156" t="s">
        <v>190</v>
      </c>
      <c r="N57" s="156" t="s">
        <v>192</v>
      </c>
      <c r="O57" s="155" t="s">
        <v>427</v>
      </c>
      <c r="P57" s="138"/>
      <c r="Q57" s="138"/>
      <c r="R57" s="138"/>
    </row>
    <row r="58" spans="1:18" s="148" customFormat="1">
      <c r="A58" s="101" t="s">
        <v>2626</v>
      </c>
      <c r="B58" s="101" t="s">
        <v>2556</v>
      </c>
      <c r="C58" s="101"/>
      <c r="D58" s="101" t="s">
        <v>427</v>
      </c>
      <c r="E58" s="101"/>
      <c r="F58" s="101"/>
      <c r="G58" s="101"/>
      <c r="H58" s="101">
        <f t="shared" si="8"/>
        <v>1</v>
      </c>
      <c r="I58" s="101"/>
      <c r="J58" s="158" t="s">
        <v>2245</v>
      </c>
      <c r="K58" s="101" t="str">
        <f t="shared" si="6"/>
        <v>e2303</v>
      </c>
      <c r="L58" s="216" t="str">
        <f t="shared" si="7"/>
        <v>Forfait journalier, ticket modérateur, honoraires en cliniques privées…</v>
      </c>
      <c r="M58" s="140"/>
      <c r="N58" s="156" t="s">
        <v>192</v>
      </c>
      <c r="O58" s="155" t="s">
        <v>427</v>
      </c>
      <c r="P58" s="138"/>
      <c r="Q58" s="138"/>
      <c r="R58" s="138"/>
    </row>
    <row r="59" spans="1:18" s="148" customFormat="1">
      <c r="A59" s="101" t="s">
        <v>2627</v>
      </c>
      <c r="B59" s="101" t="s">
        <v>2557</v>
      </c>
      <c r="C59" s="101"/>
      <c r="D59" s="101" t="s">
        <v>427</v>
      </c>
      <c r="E59" s="101"/>
      <c r="F59" s="101"/>
      <c r="G59" s="101"/>
      <c r="H59" s="101">
        <f t="shared" si="8"/>
        <v>1</v>
      </c>
      <c r="I59" s="101"/>
      <c r="J59" s="158" t="s">
        <v>2355</v>
      </c>
      <c r="K59" s="101" t="str">
        <f t="shared" si="6"/>
        <v>e2308</v>
      </c>
      <c r="L59" s="216" t="str">
        <f t="shared" si="7"/>
        <v>Frais d'hébergement en soins de longue durée, suppléments chambres particulières, lits accompagnant…</v>
      </c>
      <c r="M59" s="140"/>
      <c r="N59" s="156" t="s">
        <v>192</v>
      </c>
      <c r="O59" s="155" t="s">
        <v>427</v>
      </c>
      <c r="P59" s="138"/>
      <c r="Q59" s="138"/>
      <c r="R59" s="138"/>
    </row>
    <row r="60" spans="1:18" s="148" customFormat="1">
      <c r="A60" s="101" t="s">
        <v>2628</v>
      </c>
      <c r="B60" s="101" t="s">
        <v>2558</v>
      </c>
      <c r="C60" s="101"/>
      <c r="D60" s="101" t="s">
        <v>427</v>
      </c>
      <c r="E60" s="101"/>
      <c r="F60" s="101"/>
      <c r="G60" s="101"/>
      <c r="H60" s="101">
        <f t="shared" si="8"/>
        <v>1</v>
      </c>
      <c r="I60" s="101"/>
      <c r="J60" s="157" t="s">
        <v>2258</v>
      </c>
      <c r="K60" s="101" t="str">
        <f t="shared" si="6"/>
        <v>e2312</v>
      </c>
      <c r="L60" s="216" t="str">
        <f t="shared" si="7"/>
        <v>Soins ambulatoires</v>
      </c>
      <c r="M60" s="140" t="s">
        <v>190</v>
      </c>
      <c r="N60" s="156" t="s">
        <v>192</v>
      </c>
      <c r="O60" s="155" t="s">
        <v>427</v>
      </c>
      <c r="P60" s="138"/>
      <c r="Q60" s="138"/>
      <c r="R60" s="138"/>
    </row>
    <row r="61" spans="1:18" s="148" customFormat="1">
      <c r="A61" s="101" t="s">
        <v>2629</v>
      </c>
      <c r="B61" s="101" t="s">
        <v>2559</v>
      </c>
      <c r="C61" s="101"/>
      <c r="D61" s="101" t="s">
        <v>427</v>
      </c>
      <c r="E61" s="101"/>
      <c r="F61" s="101"/>
      <c r="G61" s="101"/>
      <c r="H61" s="101">
        <f t="shared" si="8"/>
        <v>1</v>
      </c>
      <c r="I61" s="101"/>
      <c r="J61" s="158" t="s">
        <v>2710</v>
      </c>
      <c r="K61" s="101" t="str">
        <f t="shared" si="6"/>
        <v>e2385</v>
      </c>
      <c r="L61" s="216" t="str">
        <f t="shared" si="7"/>
        <v>Honoraires médecins et sages-femmes exerçant en cabinet libéral</v>
      </c>
      <c r="M61" s="140" t="s">
        <v>190</v>
      </c>
      <c r="N61" s="156" t="s">
        <v>192</v>
      </c>
      <c r="O61" s="155" t="s">
        <v>427</v>
      </c>
      <c r="P61" s="138"/>
      <c r="Q61" s="138"/>
      <c r="R61" s="138"/>
    </row>
    <row r="62" spans="1:18" s="148" customFormat="1">
      <c r="A62" s="101" t="s">
        <v>2630</v>
      </c>
      <c r="B62" s="101" t="s">
        <v>2560</v>
      </c>
      <c r="C62" s="101"/>
      <c r="D62" s="101" t="s">
        <v>427</v>
      </c>
      <c r="E62" s="101"/>
      <c r="F62" s="101"/>
      <c r="G62" s="101"/>
      <c r="H62" s="101">
        <f t="shared" si="8"/>
        <v>1</v>
      </c>
      <c r="I62" s="101"/>
      <c r="J62" s="159" t="s">
        <v>2655</v>
      </c>
      <c r="K62" s="101" t="str">
        <f t="shared" si="6"/>
        <v>e2353</v>
      </c>
      <c r="L62" s="216" t="str">
        <f t="shared" si="7"/>
        <v>Honoraires médecins généralistes exerçant en cabinet libéral</v>
      </c>
      <c r="M62" s="140"/>
      <c r="N62" s="156" t="s">
        <v>192</v>
      </c>
      <c r="O62" s="155" t="s">
        <v>427</v>
      </c>
      <c r="P62" s="138"/>
      <c r="Q62" s="138"/>
      <c r="R62" s="138"/>
    </row>
    <row r="63" spans="1:18" s="148" customFormat="1">
      <c r="A63" s="101" t="s">
        <v>2631</v>
      </c>
      <c r="B63" s="101" t="s">
        <v>2561</v>
      </c>
      <c r="C63" s="101"/>
      <c r="D63" s="101" t="s">
        <v>427</v>
      </c>
      <c r="E63" s="101"/>
      <c r="F63" s="101"/>
      <c r="G63" s="101"/>
      <c r="H63" s="101">
        <f t="shared" si="8"/>
        <v>1</v>
      </c>
      <c r="I63" s="101"/>
      <c r="J63" s="159" t="s">
        <v>2625</v>
      </c>
      <c r="K63" s="101" t="str">
        <f t="shared" si="6"/>
        <v>e2354</v>
      </c>
      <c r="L63" s="216" t="str">
        <f t="shared" si="7"/>
        <v>Honoraires médecins spécialistes exerçant en cabinet libéral</v>
      </c>
      <c r="M63" s="140"/>
      <c r="N63" s="156" t="s">
        <v>192</v>
      </c>
      <c r="O63" s="155" t="s">
        <v>427</v>
      </c>
      <c r="P63" s="138"/>
      <c r="Q63" s="138"/>
      <c r="R63" s="138"/>
    </row>
    <row r="64" spans="1:18" s="148" customFormat="1">
      <c r="A64" s="101" t="s">
        <v>2632</v>
      </c>
      <c r="B64" s="101" t="s">
        <v>2562</v>
      </c>
      <c r="C64" s="101"/>
      <c r="D64" s="101" t="s">
        <v>427</v>
      </c>
      <c r="E64" s="101"/>
      <c r="F64" s="101"/>
      <c r="G64" s="101"/>
      <c r="H64" s="101">
        <f t="shared" si="8"/>
        <v>1</v>
      </c>
      <c r="I64" s="101"/>
      <c r="J64" s="159" t="s">
        <v>2626</v>
      </c>
      <c r="K64" s="101" t="str">
        <f t="shared" si="6"/>
        <v>e2355</v>
      </c>
      <c r="L64" s="216" t="str">
        <f t="shared" si="7"/>
        <v>Honoraires sages-femmes exerçant en cabinet libéral</v>
      </c>
      <c r="M64" s="140"/>
      <c r="N64" s="156" t="s">
        <v>192</v>
      </c>
      <c r="O64" s="155" t="s">
        <v>427</v>
      </c>
      <c r="P64" s="138"/>
      <c r="Q64" s="138"/>
      <c r="R64" s="138"/>
    </row>
    <row r="65" spans="1:19" s="148" customFormat="1">
      <c r="A65" s="101" t="s">
        <v>2633</v>
      </c>
      <c r="B65" s="101" t="s">
        <v>2563</v>
      </c>
      <c r="C65" s="101"/>
      <c r="D65" s="101" t="s">
        <v>427</v>
      </c>
      <c r="E65" s="101"/>
      <c r="F65" s="101"/>
      <c r="G65" s="101"/>
      <c r="H65" s="101">
        <f t="shared" si="8"/>
        <v>1</v>
      </c>
      <c r="I65" s="101"/>
      <c r="J65" s="158" t="s">
        <v>2627</v>
      </c>
      <c r="K65" s="101" t="str">
        <f t="shared" si="6"/>
        <v>e2356</v>
      </c>
      <c r="L65" s="216" t="str">
        <f t="shared" si="7"/>
        <v>Frais de déplacement médecins et sages-femmes exerçant en cabinet libéral</v>
      </c>
      <c r="M65" s="140"/>
      <c r="N65" s="156" t="s">
        <v>192</v>
      </c>
      <c r="O65" s="155" t="s">
        <v>427</v>
      </c>
      <c r="P65" s="138"/>
      <c r="Q65" s="138"/>
      <c r="R65" s="138"/>
    </row>
    <row r="66" spans="1:19" s="148" customFormat="1">
      <c r="A66" s="101" t="s">
        <v>2634</v>
      </c>
      <c r="B66" s="101" t="s">
        <v>2564</v>
      </c>
      <c r="C66" s="101"/>
      <c r="D66" s="101" t="s">
        <v>427</v>
      </c>
      <c r="E66" s="101"/>
      <c r="F66" s="101"/>
      <c r="G66" s="101"/>
      <c r="H66" s="101">
        <f t="shared" si="8"/>
        <v>1</v>
      </c>
      <c r="I66" s="101"/>
      <c r="J66" s="158" t="s">
        <v>2713</v>
      </c>
      <c r="K66" s="101" t="str">
        <f t="shared" si="6"/>
        <v>e2386</v>
      </c>
      <c r="L66" s="216" t="str">
        <f t="shared" si="7"/>
        <v>Honoraires auxiliaires en cabinets libéraux</v>
      </c>
      <c r="M66" s="140" t="s">
        <v>190</v>
      </c>
      <c r="N66" s="156" t="s">
        <v>192</v>
      </c>
      <c r="O66" s="155" t="s">
        <v>427</v>
      </c>
      <c r="P66" s="138"/>
      <c r="Q66" s="138"/>
      <c r="R66" s="138"/>
    </row>
    <row r="67" spans="1:19">
      <c r="A67" s="101" t="s">
        <v>2635</v>
      </c>
      <c r="B67" s="101" t="s">
        <v>2565</v>
      </c>
      <c r="C67" s="101"/>
      <c r="D67" s="101" t="s">
        <v>427</v>
      </c>
      <c r="E67" s="101"/>
      <c r="F67" s="101"/>
      <c r="G67" s="101"/>
      <c r="H67" s="101">
        <f t="shared" si="8"/>
        <v>1</v>
      </c>
      <c r="I67" s="141"/>
      <c r="J67" s="159" t="s">
        <v>2628</v>
      </c>
      <c r="K67" s="101" t="str">
        <f t="shared" si="6"/>
        <v>e2357</v>
      </c>
      <c r="L67" s="216" t="str">
        <f t="shared" si="7"/>
        <v>Honoraires infirmiers exerçant en cabinet libéral</v>
      </c>
      <c r="M67" s="140"/>
      <c r="N67" s="156" t="s">
        <v>192</v>
      </c>
      <c r="O67" s="155" t="s">
        <v>427</v>
      </c>
      <c r="P67" s="138"/>
      <c r="Q67" s="138"/>
      <c r="R67" s="138"/>
      <c r="S67" s="148"/>
    </row>
    <row r="68" spans="1:19">
      <c r="A68" s="101" t="s">
        <v>2636</v>
      </c>
      <c r="B68" s="101" t="s">
        <v>2566</v>
      </c>
      <c r="C68" s="101"/>
      <c r="D68" s="101" t="s">
        <v>427</v>
      </c>
      <c r="E68" s="101"/>
      <c r="F68" s="101"/>
      <c r="G68" s="101"/>
      <c r="H68" s="101">
        <f t="shared" si="8"/>
        <v>1</v>
      </c>
      <c r="I68" s="141"/>
      <c r="J68" s="159" t="s">
        <v>2629</v>
      </c>
      <c r="K68" s="101" t="str">
        <f t="shared" si="6"/>
        <v>e2358</v>
      </c>
      <c r="L68" s="216" t="str">
        <f t="shared" si="7"/>
        <v>Honoraires masseurs-kinésithérapeutes exerçant en cabinet libéral</v>
      </c>
      <c r="M68" s="140"/>
      <c r="N68" s="156" t="s">
        <v>192</v>
      </c>
      <c r="O68" s="155" t="s">
        <v>427</v>
      </c>
      <c r="P68" s="138"/>
      <c r="Q68" s="138"/>
      <c r="R68" s="138"/>
      <c r="S68" s="148"/>
    </row>
    <row r="69" spans="1:19">
      <c r="A69" s="101" t="s">
        <v>2637</v>
      </c>
      <c r="B69" s="101" t="s">
        <v>2567</v>
      </c>
      <c r="C69" s="101"/>
      <c r="D69" s="101" t="s">
        <v>427</v>
      </c>
      <c r="E69" s="101"/>
      <c r="F69" s="101"/>
      <c r="G69" s="101"/>
      <c r="H69" s="101">
        <f t="shared" si="8"/>
        <v>1</v>
      </c>
      <c r="I69" s="141"/>
      <c r="J69" s="159" t="s">
        <v>2630</v>
      </c>
      <c r="K69" s="101" t="str">
        <f t="shared" si="6"/>
        <v>e2359</v>
      </c>
      <c r="L69" s="216" t="str">
        <f t="shared" si="7"/>
        <v>Honoraires autres auxiliaires médicaux (orthophonistes, orthoptistes, pédicures-podologues) exerçant en cabinet libéral</v>
      </c>
      <c r="M69" s="140"/>
      <c r="N69" s="156" t="s">
        <v>192</v>
      </c>
      <c r="O69" s="155" t="s">
        <v>427</v>
      </c>
      <c r="P69" s="138"/>
      <c r="Q69" s="138"/>
      <c r="R69" s="138"/>
      <c r="S69" s="148"/>
    </row>
    <row r="70" spans="1:19">
      <c r="A70" s="101" t="s">
        <v>2638</v>
      </c>
      <c r="B70" s="101" t="s">
        <v>2568</v>
      </c>
      <c r="C70" s="101"/>
      <c r="D70" s="101" t="s">
        <v>427</v>
      </c>
      <c r="E70" s="101"/>
      <c r="F70" s="101"/>
      <c r="G70" s="101"/>
      <c r="H70" s="101">
        <f t="shared" si="8"/>
        <v>1</v>
      </c>
      <c r="I70" s="141"/>
      <c r="J70" s="158" t="s">
        <v>2631</v>
      </c>
      <c r="K70" s="101" t="str">
        <f t="shared" si="6"/>
        <v>e2360</v>
      </c>
      <c r="L70" s="216" t="str">
        <f t="shared" si="7"/>
        <v>Frais de déplacement auxiliaires en cabinets libéraux</v>
      </c>
      <c r="M70" s="140"/>
      <c r="N70" s="156" t="s">
        <v>192</v>
      </c>
      <c r="O70" s="155" t="s">
        <v>427</v>
      </c>
      <c r="P70" s="138"/>
      <c r="Q70" s="138"/>
      <c r="R70" s="138"/>
      <c r="S70" s="148"/>
    </row>
    <row r="71" spans="1:19">
      <c r="A71" s="101" t="s">
        <v>2639</v>
      </c>
      <c r="B71" s="101" t="s">
        <v>2569</v>
      </c>
      <c r="C71" s="101"/>
      <c r="D71" s="101" t="s">
        <v>427</v>
      </c>
      <c r="E71" s="101"/>
      <c r="F71" s="101"/>
      <c r="G71" s="101"/>
      <c r="H71" s="101">
        <f t="shared" si="8"/>
        <v>1</v>
      </c>
      <c r="I71" s="141"/>
      <c r="J71" s="158" t="s">
        <v>2264</v>
      </c>
      <c r="K71" s="101" t="str">
        <f t="shared" si="6"/>
        <v>e2315</v>
      </c>
      <c r="L71" s="216" t="str">
        <f t="shared" si="7"/>
        <v>Dentistes en cabinets libéraux</v>
      </c>
      <c r="M71" s="140" t="s">
        <v>190</v>
      </c>
      <c r="N71" s="156" t="s">
        <v>192</v>
      </c>
      <c r="O71" s="155" t="s">
        <v>427</v>
      </c>
      <c r="P71" s="138"/>
      <c r="Q71" s="138"/>
      <c r="R71" s="138"/>
      <c r="S71" s="148"/>
    </row>
    <row r="72" spans="1:19">
      <c r="A72" s="101" t="s">
        <v>2640</v>
      </c>
      <c r="B72" s="101" t="s">
        <v>2609</v>
      </c>
      <c r="C72" s="101"/>
      <c r="D72" s="101" t="s">
        <v>427</v>
      </c>
      <c r="E72" s="141"/>
      <c r="F72" s="141"/>
      <c r="G72" s="141"/>
      <c r="H72" s="101">
        <f t="shared" si="8"/>
        <v>1</v>
      </c>
      <c r="I72" s="141"/>
      <c r="J72" s="159" t="s">
        <v>2266</v>
      </c>
      <c r="K72" s="101" t="str">
        <f t="shared" si="6"/>
        <v>e2316</v>
      </c>
      <c r="L72" s="216" t="str">
        <f t="shared" si="7"/>
        <v>Honoraires dentistes (consultations, soins dentaires, traitements d'orthodontie effectués par des dentistes)</v>
      </c>
      <c r="M72" s="140"/>
      <c r="N72" s="156" t="s">
        <v>192</v>
      </c>
      <c r="O72" s="155" t="s">
        <v>427</v>
      </c>
      <c r="P72" s="138"/>
      <c r="Q72" s="138"/>
      <c r="R72" s="138"/>
      <c r="S72" s="148"/>
    </row>
    <row r="73" spans="1:19">
      <c r="A73" s="101" t="s">
        <v>2641</v>
      </c>
      <c r="B73" s="101" t="s">
        <v>2610</v>
      </c>
      <c r="C73" s="101"/>
      <c r="D73" s="101" t="s">
        <v>427</v>
      </c>
      <c r="E73" s="141"/>
      <c r="F73" s="141"/>
      <c r="G73" s="141"/>
      <c r="H73" s="101">
        <f t="shared" si="8"/>
        <v>1</v>
      </c>
      <c r="I73" s="141"/>
      <c r="J73" s="159" t="s">
        <v>2632</v>
      </c>
      <c r="K73" s="101" t="str">
        <f t="shared" si="6"/>
        <v>e2361</v>
      </c>
      <c r="L73" s="216" t="str">
        <f t="shared" si="7"/>
        <v>Prothèses, implants, etc. dentaires pris en charge par l'assurance maladie obligatoire</v>
      </c>
      <c r="M73" s="140" t="s">
        <v>190</v>
      </c>
      <c r="N73" s="156" t="s">
        <v>192</v>
      </c>
      <c r="O73" s="155" t="s">
        <v>427</v>
      </c>
      <c r="P73" s="138"/>
      <c r="Q73" s="138"/>
      <c r="R73" s="138"/>
      <c r="S73" s="148"/>
    </row>
    <row r="74" spans="1:19">
      <c r="A74" s="101" t="s">
        <v>2642</v>
      </c>
      <c r="B74" s="101" t="s">
        <v>2611</v>
      </c>
      <c r="C74" s="101"/>
      <c r="D74" s="101" t="s">
        <v>427</v>
      </c>
      <c r="E74" s="141"/>
      <c r="F74" s="141"/>
      <c r="G74" s="141"/>
      <c r="H74" s="101">
        <f t="shared" si="8"/>
        <v>1</v>
      </c>
      <c r="I74" s="141"/>
      <c r="J74" s="214" t="s">
        <v>2633</v>
      </c>
      <c r="K74" s="101" t="str">
        <f t="shared" si="6"/>
        <v>e2362</v>
      </c>
      <c r="L74" s="216" t="str">
        <f t="shared" si="7"/>
        <v>Panier 100% santé dentaire</v>
      </c>
      <c r="M74" s="140" t="s">
        <v>190</v>
      </c>
      <c r="N74" s="156" t="s">
        <v>192</v>
      </c>
      <c r="O74" s="155" t="s">
        <v>427</v>
      </c>
      <c r="P74" s="138"/>
      <c r="Q74" s="138"/>
      <c r="R74" s="138"/>
      <c r="S74" s="148"/>
    </row>
    <row r="75" spans="1:19">
      <c r="A75" s="101" t="s">
        <v>2643</v>
      </c>
      <c r="B75" s="101" t="s">
        <v>2612</v>
      </c>
      <c r="C75" s="101"/>
      <c r="D75" s="101" t="s">
        <v>427</v>
      </c>
      <c r="E75" s="141"/>
      <c r="F75" s="141"/>
      <c r="G75" s="141"/>
      <c r="H75" s="101">
        <f t="shared" si="8"/>
        <v>1</v>
      </c>
      <c r="I75" s="141"/>
      <c r="J75" s="215" t="s">
        <v>2634</v>
      </c>
      <c r="K75" s="101" t="str">
        <f t="shared" si="6"/>
        <v>e2363</v>
      </c>
      <c r="L75" s="216" t="str">
        <f t="shared" si="7"/>
        <v>Panier 100% santé dentaire, prothèses fixes</v>
      </c>
      <c r="M75" s="140"/>
      <c r="N75" s="156" t="s">
        <v>192</v>
      </c>
      <c r="O75" s="155" t="s">
        <v>427</v>
      </c>
      <c r="P75" s="138"/>
      <c r="Q75" s="138"/>
      <c r="R75" s="138"/>
      <c r="S75" s="148"/>
    </row>
    <row r="76" spans="1:19">
      <c r="A76" s="101" t="s">
        <v>2644</v>
      </c>
      <c r="B76" s="101" t="s">
        <v>2613</v>
      </c>
      <c r="C76" s="101"/>
      <c r="D76" s="101" t="s">
        <v>427</v>
      </c>
      <c r="E76" s="141"/>
      <c r="F76" s="141"/>
      <c r="G76" s="141"/>
      <c r="H76" s="101">
        <f t="shared" si="8"/>
        <v>1</v>
      </c>
      <c r="I76" s="141"/>
      <c r="J76" s="215" t="s">
        <v>2635</v>
      </c>
      <c r="K76" s="101" t="str">
        <f t="shared" si="6"/>
        <v>e2364</v>
      </c>
      <c r="L76" s="216" t="str">
        <f t="shared" si="7"/>
        <v>Panier 100% santé dentaire, prothèses amovibles</v>
      </c>
      <c r="M76" s="140"/>
      <c r="N76" s="156" t="s">
        <v>192</v>
      </c>
      <c r="O76" s="155" t="s">
        <v>427</v>
      </c>
      <c r="P76" s="138"/>
      <c r="Q76" s="138"/>
      <c r="R76" s="138"/>
      <c r="S76" s="148"/>
    </row>
    <row r="77" spans="1:19">
      <c r="A77" s="101" t="s">
        <v>2645</v>
      </c>
      <c r="B77" s="101" t="s">
        <v>2614</v>
      </c>
      <c r="C77" s="101"/>
      <c r="D77" s="101" t="s">
        <v>427</v>
      </c>
      <c r="E77" s="141"/>
      <c r="F77" s="141"/>
      <c r="G77" s="141"/>
      <c r="H77" s="101">
        <f t="shared" si="8"/>
        <v>1</v>
      </c>
      <c r="I77" s="141"/>
      <c r="J77" s="214" t="s">
        <v>2636</v>
      </c>
      <c r="K77" s="101" t="str">
        <f t="shared" si="6"/>
        <v>e2365</v>
      </c>
      <c r="L77" s="216" t="str">
        <f t="shared" si="7"/>
        <v>Panier tarifs maîtrisés dentaire</v>
      </c>
      <c r="M77" s="140" t="s">
        <v>190</v>
      </c>
      <c r="N77" s="156" t="s">
        <v>192</v>
      </c>
      <c r="O77" s="155" t="s">
        <v>427</v>
      </c>
      <c r="P77" s="138"/>
      <c r="Q77" s="138"/>
      <c r="R77" s="138"/>
      <c r="S77" s="148"/>
    </row>
    <row r="78" spans="1:19">
      <c r="A78" s="101" t="s">
        <v>2646</v>
      </c>
      <c r="B78" s="101" t="s">
        <v>2615</v>
      </c>
      <c r="C78" s="101"/>
      <c r="D78" s="101" t="s">
        <v>427</v>
      </c>
      <c r="E78" s="141"/>
      <c r="F78" s="141"/>
      <c r="G78" s="141"/>
      <c r="H78" s="101">
        <f t="shared" si="8"/>
        <v>1</v>
      </c>
      <c r="I78" s="141"/>
      <c r="J78" s="215" t="s">
        <v>2637</v>
      </c>
      <c r="K78" s="101" t="str">
        <f t="shared" si="6"/>
        <v>e2366</v>
      </c>
      <c r="L78" s="216" t="str">
        <f t="shared" si="7"/>
        <v>Panier tarifs maîtrisés dentaire, prothèses fixes</v>
      </c>
      <c r="M78" s="140"/>
      <c r="N78" s="156" t="s">
        <v>192</v>
      </c>
      <c r="O78" s="155" t="s">
        <v>427</v>
      </c>
      <c r="P78" s="138"/>
      <c r="Q78" s="138"/>
      <c r="R78" s="138"/>
      <c r="S78" s="148"/>
    </row>
    <row r="79" spans="1:19">
      <c r="A79" s="101" t="s">
        <v>2647</v>
      </c>
      <c r="B79" s="101" t="s">
        <v>2616</v>
      </c>
      <c r="C79" s="101"/>
      <c r="D79" s="101" t="s">
        <v>427</v>
      </c>
      <c r="E79" s="141"/>
      <c r="F79" s="141"/>
      <c r="G79" s="141"/>
      <c r="H79" s="101">
        <f t="shared" si="8"/>
        <v>1</v>
      </c>
      <c r="I79" s="141"/>
      <c r="J79" s="215" t="s">
        <v>2638</v>
      </c>
      <c r="K79" s="101" t="str">
        <f t="shared" si="6"/>
        <v>e2367</v>
      </c>
      <c r="L79" s="216" t="str">
        <f t="shared" si="7"/>
        <v>Panier tarifs maîtrisés dentaire, prothèses amovibles</v>
      </c>
      <c r="M79" s="140"/>
      <c r="N79" s="156" t="s">
        <v>192</v>
      </c>
      <c r="O79" s="155" t="s">
        <v>427</v>
      </c>
      <c r="P79" s="138"/>
      <c r="Q79" s="138"/>
      <c r="R79" s="138"/>
      <c r="S79" s="148"/>
    </row>
    <row r="80" spans="1:19">
      <c r="A80" s="101" t="s">
        <v>2681</v>
      </c>
      <c r="B80" s="101" t="s">
        <v>2617</v>
      </c>
      <c r="C80" s="101"/>
      <c r="D80" s="101" t="s">
        <v>427</v>
      </c>
      <c r="E80" s="141"/>
      <c r="F80" s="141"/>
      <c r="G80" s="141"/>
      <c r="H80" s="101">
        <f t="shared" si="8"/>
        <v>1</v>
      </c>
      <c r="I80" s="141"/>
      <c r="J80" s="214" t="s">
        <v>2639</v>
      </c>
      <c r="K80" s="101" t="str">
        <f t="shared" si="6"/>
        <v>e2368</v>
      </c>
      <c r="L80" s="216" t="str">
        <f t="shared" si="7"/>
        <v>Panier tarifs libres dentaire</v>
      </c>
      <c r="M80" s="140" t="s">
        <v>190</v>
      </c>
      <c r="N80" s="156" t="s">
        <v>192</v>
      </c>
      <c r="O80" s="155" t="s">
        <v>427</v>
      </c>
      <c r="P80" s="138"/>
      <c r="Q80" s="138"/>
      <c r="R80" s="138"/>
      <c r="S80" s="148"/>
    </row>
    <row r="81" spans="1:19">
      <c r="A81" s="101" t="s">
        <v>2648</v>
      </c>
      <c r="B81" s="101" t="s">
        <v>2618</v>
      </c>
      <c r="C81" s="101"/>
      <c r="D81" s="101" t="s">
        <v>427</v>
      </c>
      <c r="E81" s="141"/>
      <c r="F81" s="141"/>
      <c r="G81" s="141"/>
      <c r="H81" s="101">
        <f t="shared" si="8"/>
        <v>1</v>
      </c>
      <c r="I81" s="141"/>
      <c r="J81" s="215" t="s">
        <v>2640</v>
      </c>
      <c r="K81" s="101" t="str">
        <f t="shared" si="6"/>
        <v>e2369</v>
      </c>
      <c r="L81" s="216" t="str">
        <f t="shared" si="7"/>
        <v>Panier tarifs libres dentaire, prothèses fixes</v>
      </c>
      <c r="M81" s="140"/>
      <c r="N81" s="156" t="s">
        <v>192</v>
      </c>
      <c r="O81" s="155" t="s">
        <v>427</v>
      </c>
      <c r="P81" s="138"/>
      <c r="Q81" s="138"/>
      <c r="R81" s="138"/>
      <c r="S81" s="148"/>
    </row>
    <row r="82" spans="1:19">
      <c r="A82" s="101" t="s">
        <v>2649</v>
      </c>
      <c r="B82" s="101" t="s">
        <v>2619</v>
      </c>
      <c r="C82" s="101"/>
      <c r="D82" s="101" t="s">
        <v>427</v>
      </c>
      <c r="E82" s="141"/>
      <c r="F82" s="141"/>
      <c r="G82" s="141"/>
      <c r="H82" s="101">
        <f t="shared" si="8"/>
        <v>1</v>
      </c>
      <c r="I82" s="141"/>
      <c r="J82" s="215" t="s">
        <v>2641</v>
      </c>
      <c r="K82" s="101" t="str">
        <f t="shared" si="6"/>
        <v>e2370</v>
      </c>
      <c r="L82" s="216" t="str">
        <f t="shared" si="7"/>
        <v>Panier tarifs libres dentaire, prothèses amovibles</v>
      </c>
      <c r="M82" s="140"/>
      <c r="N82" s="156" t="s">
        <v>192</v>
      </c>
      <c r="O82" s="155" t="s">
        <v>427</v>
      </c>
      <c r="P82" s="138"/>
      <c r="Q82" s="138"/>
      <c r="R82" s="138"/>
      <c r="S82" s="148"/>
    </row>
    <row r="83" spans="1:19">
      <c r="A83" s="101" t="s">
        <v>2650</v>
      </c>
      <c r="B83" s="101" t="s">
        <v>2620</v>
      </c>
      <c r="C83" s="101"/>
      <c r="D83" s="101" t="s">
        <v>427</v>
      </c>
      <c r="E83" s="141"/>
      <c r="F83" s="141"/>
      <c r="G83" s="141"/>
      <c r="H83" s="101">
        <f t="shared" si="8"/>
        <v>1</v>
      </c>
      <c r="I83" s="141"/>
      <c r="J83" s="214" t="s">
        <v>2642</v>
      </c>
      <c r="K83" s="101" t="str">
        <f t="shared" si="6"/>
        <v>e2371</v>
      </c>
      <c r="L83" s="216" t="str">
        <f t="shared" si="7"/>
        <v>Prothèses, implants, etc. dentaires non-pris en charge par l'assurance maladie obligatoire</v>
      </c>
      <c r="M83" s="140"/>
      <c r="N83" s="156" t="s">
        <v>192</v>
      </c>
      <c r="O83" s="155" t="s">
        <v>427</v>
      </c>
      <c r="P83" s="138"/>
      <c r="Q83" s="138"/>
      <c r="R83" s="138"/>
      <c r="S83" s="148"/>
    </row>
    <row r="84" spans="1:19">
      <c r="A84" s="101" t="s">
        <v>2651</v>
      </c>
      <c r="B84" s="101" t="s">
        <v>2621</v>
      </c>
      <c r="C84" s="101"/>
      <c r="D84" s="101" t="s">
        <v>427</v>
      </c>
      <c r="E84" s="141"/>
      <c r="F84" s="141"/>
      <c r="G84" s="141"/>
      <c r="H84" s="101">
        <f t="shared" si="8"/>
        <v>1</v>
      </c>
      <c r="I84" s="141"/>
      <c r="J84" s="158" t="s">
        <v>2270</v>
      </c>
      <c r="K84" s="101" t="str">
        <f t="shared" si="6"/>
        <v>e2318</v>
      </c>
      <c r="L84" s="216" t="str">
        <f t="shared" si="7"/>
        <v>Centres de santé (dispensaires…)</v>
      </c>
      <c r="M84" s="140"/>
      <c r="N84" s="156" t="s">
        <v>192</v>
      </c>
      <c r="O84" s="155" t="s">
        <v>427</v>
      </c>
      <c r="P84" s="138"/>
      <c r="Q84" s="138"/>
      <c r="R84" s="138"/>
      <c r="S84" s="148"/>
    </row>
    <row r="85" spans="1:19">
      <c r="A85" s="101" t="s">
        <v>2652</v>
      </c>
      <c r="B85" s="101" t="s">
        <v>2622</v>
      </c>
      <c r="C85" s="101"/>
      <c r="D85" s="101" t="s">
        <v>427</v>
      </c>
      <c r="E85" s="141"/>
      <c r="F85" s="141"/>
      <c r="G85" s="141"/>
      <c r="H85" s="101">
        <f t="shared" si="8"/>
        <v>1</v>
      </c>
      <c r="I85" s="141"/>
      <c r="J85" s="158" t="s">
        <v>2272</v>
      </c>
      <c r="K85" s="101" t="str">
        <f t="shared" si="6"/>
        <v>e2319</v>
      </c>
      <c r="L85" s="216" t="str">
        <f t="shared" si="7"/>
        <v>Laboratoires d'analyse médicale</v>
      </c>
      <c r="M85" s="140"/>
      <c r="N85" s="156" t="s">
        <v>192</v>
      </c>
      <c r="O85" s="155" t="s">
        <v>427</v>
      </c>
      <c r="P85" s="138"/>
      <c r="Q85" s="138"/>
      <c r="R85" s="138"/>
      <c r="S85" s="148"/>
    </row>
    <row r="86" spans="1:19">
      <c r="A86" s="101" t="s">
        <v>2653</v>
      </c>
      <c r="B86" s="101" t="s">
        <v>2623</v>
      </c>
      <c r="C86" s="101"/>
      <c r="D86" s="101" t="s">
        <v>427</v>
      </c>
      <c r="E86" s="141"/>
      <c r="F86" s="141"/>
      <c r="G86" s="141"/>
      <c r="H86" s="101">
        <f t="shared" si="8"/>
        <v>1</v>
      </c>
      <c r="I86" s="141"/>
      <c r="J86" s="158" t="s">
        <v>2274</v>
      </c>
      <c r="K86" s="101" t="str">
        <f t="shared" ref="K86:K117" si="9">VLOOKUP(J86,A:B,2,FALSE)</f>
        <v>e2320</v>
      </c>
      <c r="L86" s="216" t="str">
        <f t="shared" si="7"/>
        <v>Etablissements thermaux</v>
      </c>
      <c r="M86" s="140"/>
      <c r="N86" s="156" t="s">
        <v>192</v>
      </c>
      <c r="O86" s="155" t="s">
        <v>427</v>
      </c>
      <c r="P86" s="138"/>
      <c r="Q86" s="138"/>
      <c r="R86" s="138"/>
      <c r="S86" s="148"/>
    </row>
    <row r="87" spans="1:19">
      <c r="A87" s="101" t="s">
        <v>2654</v>
      </c>
      <c r="B87" s="101" t="s">
        <v>2624</v>
      </c>
      <c r="C87" s="101"/>
      <c r="D87" s="101" t="s">
        <v>427</v>
      </c>
      <c r="E87" s="141"/>
      <c r="F87" s="141"/>
      <c r="G87" s="141"/>
      <c r="H87" s="101">
        <f t="shared" si="8"/>
        <v>1</v>
      </c>
      <c r="I87" s="141"/>
      <c r="J87" s="158" t="s">
        <v>2276</v>
      </c>
      <c r="K87" s="101" t="str">
        <f t="shared" si="9"/>
        <v>e2321</v>
      </c>
      <c r="L87" s="216" t="str">
        <f t="shared" si="7"/>
        <v>Forfait de surveillance médicale, pratiques médicales et complémentaires, forfait thermal, complément tarifaire</v>
      </c>
      <c r="M87" s="140"/>
      <c r="N87" s="156" t="s">
        <v>192</v>
      </c>
      <c r="O87" s="155" t="s">
        <v>427</v>
      </c>
      <c r="P87" s="138"/>
      <c r="Q87" s="138"/>
      <c r="R87" s="138"/>
      <c r="S87" s="148"/>
    </row>
    <row r="88" spans="1:19">
      <c r="A88" s="141" t="s">
        <v>2710</v>
      </c>
      <c r="B88" s="101" t="s">
        <v>2711</v>
      </c>
      <c r="C88" s="141"/>
      <c r="D88" s="101" t="s">
        <v>427</v>
      </c>
      <c r="E88" s="141"/>
      <c r="F88" s="141"/>
      <c r="G88" s="141"/>
      <c r="H88" s="101">
        <f t="shared" si="8"/>
        <v>1</v>
      </c>
      <c r="I88" s="141"/>
      <c r="J88" s="158" t="s">
        <v>2278</v>
      </c>
      <c r="K88" s="101" t="str">
        <f t="shared" si="9"/>
        <v>e2322</v>
      </c>
      <c r="L88" s="216" t="str">
        <f t="shared" si="7"/>
        <v>Frais de transport, frais d'hébergement</v>
      </c>
      <c r="M88" s="140"/>
      <c r="N88" s="156" t="s">
        <v>192</v>
      </c>
      <c r="O88" s="155" t="s">
        <v>427</v>
      </c>
      <c r="P88" s="138"/>
      <c r="Q88" s="138"/>
      <c r="R88" s="138"/>
      <c r="S88" s="148"/>
    </row>
    <row r="89" spans="1:19">
      <c r="A89" s="141" t="s">
        <v>2713</v>
      </c>
      <c r="B89" s="101" t="s">
        <v>2712</v>
      </c>
      <c r="C89" s="141"/>
      <c r="D89" s="101" t="s">
        <v>427</v>
      </c>
      <c r="E89" s="141"/>
      <c r="F89" s="141"/>
      <c r="G89" s="141"/>
      <c r="H89" s="101">
        <f t="shared" si="8"/>
        <v>1</v>
      </c>
      <c r="I89" s="141"/>
      <c r="J89" s="157" t="s">
        <v>2280</v>
      </c>
      <c r="K89" s="101" t="str">
        <f t="shared" si="9"/>
        <v>e2323</v>
      </c>
      <c r="L89" s="216" t="str">
        <f t="shared" si="7"/>
        <v>Transports des malades (ambulances, taxis, véhicules sanitaires légers…)</v>
      </c>
      <c r="M89" s="140"/>
      <c r="N89" s="156" t="s">
        <v>192</v>
      </c>
      <c r="O89" s="155" t="s">
        <v>427</v>
      </c>
      <c r="P89" s="138"/>
      <c r="Q89" s="138"/>
      <c r="R89" s="138"/>
    </row>
    <row r="90" spans="1:19">
      <c r="A90" s="141"/>
      <c r="B90" s="141"/>
      <c r="C90" s="141"/>
      <c r="D90" s="141"/>
      <c r="E90" s="141"/>
      <c r="F90" s="141"/>
      <c r="G90" s="141"/>
      <c r="H90" s="141"/>
      <c r="I90" s="141"/>
      <c r="J90" s="113" t="s">
        <v>2357</v>
      </c>
      <c r="K90" s="101" t="str">
        <f t="shared" si="9"/>
        <v>e2324</v>
      </c>
      <c r="L90" s="216" t="str">
        <f t="shared" si="7"/>
        <v>Prestations payées en biens médicaux</v>
      </c>
      <c r="M90" s="140" t="s">
        <v>190</v>
      </c>
      <c r="N90" s="156" t="s">
        <v>192</v>
      </c>
      <c r="O90" s="155" t="s">
        <v>427</v>
      </c>
      <c r="P90" s="138"/>
      <c r="Q90" s="138"/>
      <c r="R90" s="138"/>
    </row>
    <row r="91" spans="1:19">
      <c r="J91" s="157" t="s">
        <v>2283</v>
      </c>
      <c r="K91" s="101" t="str">
        <f t="shared" si="9"/>
        <v>e2325</v>
      </c>
      <c r="L91" s="216" t="str">
        <f t="shared" si="7"/>
        <v>Optique</v>
      </c>
      <c r="M91" s="140" t="s">
        <v>190</v>
      </c>
      <c r="N91" s="156" t="s">
        <v>192</v>
      </c>
      <c r="O91" s="155" t="s">
        <v>427</v>
      </c>
      <c r="P91" s="138"/>
      <c r="Q91" s="138"/>
      <c r="R91" s="138"/>
    </row>
    <row r="92" spans="1:19">
      <c r="J92" s="158" t="s">
        <v>2285</v>
      </c>
      <c r="K92" s="101" t="str">
        <f t="shared" si="9"/>
        <v>e2326</v>
      </c>
      <c r="L92" s="216" t="str">
        <f t="shared" si="7"/>
        <v>Dépenses d'optique prises en charge par l'assurance maladie obligatoire</v>
      </c>
      <c r="M92" s="140" t="s">
        <v>190</v>
      </c>
      <c r="N92" s="156" t="s">
        <v>192</v>
      </c>
      <c r="O92" s="155" t="s">
        <v>427</v>
      </c>
      <c r="P92" s="138"/>
      <c r="Q92" s="138"/>
      <c r="R92" s="138"/>
    </row>
    <row r="93" spans="1:19">
      <c r="J93" s="159" t="s">
        <v>2643</v>
      </c>
      <c r="K93" s="101" t="str">
        <f t="shared" si="9"/>
        <v>e2372</v>
      </c>
      <c r="L93" s="216" t="str">
        <f t="shared" si="7"/>
        <v>Panier 100% santé optique</v>
      </c>
      <c r="M93" s="140" t="s">
        <v>190</v>
      </c>
      <c r="N93" s="156" t="s">
        <v>192</v>
      </c>
      <c r="O93" s="155" t="s">
        <v>427</v>
      </c>
      <c r="P93" s="138"/>
      <c r="Q93" s="138"/>
      <c r="R93" s="138"/>
    </row>
    <row r="94" spans="1:19">
      <c r="J94" s="214" t="s">
        <v>2644</v>
      </c>
      <c r="K94" s="101" t="str">
        <f t="shared" si="9"/>
        <v>e2373</v>
      </c>
      <c r="L94" s="216" t="str">
        <f t="shared" si="7"/>
        <v>Panier 100% santé optique, verres simples</v>
      </c>
      <c r="M94" s="140"/>
      <c r="N94" s="156" t="s">
        <v>192</v>
      </c>
      <c r="O94" s="155" t="s">
        <v>427</v>
      </c>
      <c r="P94" s="138"/>
      <c r="Q94" s="138"/>
      <c r="R94" s="138"/>
    </row>
    <row r="95" spans="1:19">
      <c r="J95" s="159" t="s">
        <v>2645</v>
      </c>
      <c r="K95" s="101" t="str">
        <f t="shared" si="9"/>
        <v>e2374</v>
      </c>
      <c r="L95" s="216" t="str">
        <f t="shared" si="7"/>
        <v>Panier libre optique</v>
      </c>
      <c r="M95" s="140" t="s">
        <v>190</v>
      </c>
      <c r="N95" s="156" t="s">
        <v>192</v>
      </c>
      <c r="O95" s="155" t="s">
        <v>427</v>
      </c>
      <c r="P95" s="138"/>
      <c r="Q95" s="138"/>
      <c r="R95" s="138"/>
    </row>
    <row r="96" spans="1:19">
      <c r="J96" s="214" t="s">
        <v>2646</v>
      </c>
      <c r="K96" s="101" t="str">
        <f t="shared" si="9"/>
        <v>e2375</v>
      </c>
      <c r="L96" s="216" t="str">
        <f t="shared" si="7"/>
        <v>Panier libre optique, verres simples</v>
      </c>
      <c r="M96" s="140"/>
      <c r="N96" s="156" t="s">
        <v>192</v>
      </c>
      <c r="O96" s="155" t="s">
        <v>427</v>
      </c>
      <c r="P96" s="138"/>
      <c r="Q96" s="138"/>
      <c r="R96" s="138"/>
    </row>
    <row r="97" spans="10:18">
      <c r="J97" s="158" t="s">
        <v>2287</v>
      </c>
      <c r="K97" s="101" t="str">
        <f t="shared" si="9"/>
        <v>e2327</v>
      </c>
      <c r="L97" s="216" t="str">
        <f t="shared" si="7"/>
        <v>Dépenses d'optique non prises en charge par l'assurance maladie obligatoire</v>
      </c>
      <c r="M97" s="140"/>
      <c r="N97" s="156" t="s">
        <v>192</v>
      </c>
      <c r="O97" s="155" t="s">
        <v>427</v>
      </c>
      <c r="P97" s="138"/>
      <c r="Q97" s="138"/>
      <c r="R97" s="138"/>
    </row>
    <row r="98" spans="10:18">
      <c r="J98" s="157" t="s">
        <v>2647</v>
      </c>
      <c r="K98" s="101" t="str">
        <f t="shared" si="9"/>
        <v>e2376</v>
      </c>
      <c r="L98" s="216" t="str">
        <f t="shared" si="7"/>
        <v>Audioprothèses (y compris entretien, réparation, prestations de suivi, etc.)</v>
      </c>
      <c r="M98" s="140" t="s">
        <v>190</v>
      </c>
      <c r="N98" s="156" t="s">
        <v>192</v>
      </c>
      <c r="O98" s="155" t="s">
        <v>427</v>
      </c>
      <c r="P98" s="138"/>
      <c r="Q98" s="138"/>
      <c r="R98" s="138"/>
    </row>
    <row r="99" spans="10:18">
      <c r="J99" s="158" t="s">
        <v>2681</v>
      </c>
      <c r="K99" s="101" t="str">
        <f t="shared" si="9"/>
        <v>e2377</v>
      </c>
      <c r="L99" s="216" t="str">
        <f>J99</f>
        <v>Panier 100% santé audiologie</v>
      </c>
      <c r="M99" s="140"/>
      <c r="N99" s="156" t="s">
        <v>192</v>
      </c>
      <c r="O99" s="155" t="s">
        <v>427</v>
      </c>
      <c r="P99" s="138"/>
      <c r="Q99" s="138"/>
      <c r="R99" s="138"/>
    </row>
    <row r="100" spans="10:18">
      <c r="J100" s="158" t="s">
        <v>2648</v>
      </c>
      <c r="K100" s="101" t="str">
        <f t="shared" si="9"/>
        <v>e2378</v>
      </c>
      <c r="L100" s="216" t="str">
        <f>J100</f>
        <v>Panier libre audiologie</v>
      </c>
      <c r="M100" s="140"/>
      <c r="N100" s="156" t="s">
        <v>192</v>
      </c>
      <c r="O100" s="155" t="s">
        <v>427</v>
      </c>
      <c r="P100" s="138"/>
      <c r="Q100" s="138"/>
      <c r="R100" s="138"/>
    </row>
    <row r="101" spans="10:18">
      <c r="J101" s="157" t="s">
        <v>2649</v>
      </c>
      <c r="K101" s="101" t="str">
        <f t="shared" si="9"/>
        <v>e2379</v>
      </c>
      <c r="L101" s="216" t="str">
        <f t="shared" si="7"/>
        <v>Biens médicaux (hors optique et audioprothèses) pris en charge par l'assurance maladie obligatoire</v>
      </c>
      <c r="M101" s="140" t="s">
        <v>190</v>
      </c>
      <c r="N101" s="156" t="s">
        <v>192</v>
      </c>
      <c r="O101" s="155" t="s">
        <v>427</v>
      </c>
      <c r="P101" s="138"/>
      <c r="Q101" s="138"/>
      <c r="R101" s="138"/>
    </row>
    <row r="102" spans="10:18">
      <c r="J102" s="158" t="s">
        <v>2291</v>
      </c>
      <c r="K102" s="101" t="str">
        <f t="shared" si="9"/>
        <v>e2329</v>
      </c>
      <c r="L102" s="216" t="str">
        <f t="shared" si="7"/>
        <v>Médicaments pris en charge par l'assurance maladie obligatoire</v>
      </c>
      <c r="M102" s="140"/>
      <c r="N102" s="156" t="s">
        <v>192</v>
      </c>
      <c r="O102" s="155" t="s">
        <v>427</v>
      </c>
      <c r="P102" s="138"/>
      <c r="Q102" s="138"/>
      <c r="R102" s="138"/>
    </row>
    <row r="103" spans="10:18">
      <c r="J103" s="158" t="s">
        <v>2650</v>
      </c>
      <c r="K103" s="101" t="str">
        <f t="shared" si="9"/>
        <v>e2380</v>
      </c>
      <c r="L103" s="216" t="str">
        <f t="shared" si="7"/>
        <v>Autres biens médicaux (hors optique et audioprothèses) pris en charge par l'assurance maladie obligatoire</v>
      </c>
      <c r="M103" s="140"/>
      <c r="N103" s="156" t="s">
        <v>192</v>
      </c>
      <c r="O103" s="155" t="s">
        <v>427</v>
      </c>
      <c r="P103" s="138"/>
      <c r="Q103" s="138"/>
      <c r="R103" s="138"/>
    </row>
    <row r="104" spans="10:18">
      <c r="J104" s="158" t="s">
        <v>2651</v>
      </c>
      <c r="K104" s="101" t="str">
        <f t="shared" si="9"/>
        <v>e2381</v>
      </c>
      <c r="L104" s="216" t="str">
        <f t="shared" si="7"/>
        <v>Prothèses (sauf dentaires et audiologiques), orthèses, véhicules pour handicapé physique pris en charge par l'AMO</v>
      </c>
      <c r="M104" s="140"/>
      <c r="N104" s="156" t="s">
        <v>192</v>
      </c>
      <c r="O104" s="155" t="s">
        <v>427</v>
      </c>
      <c r="P104" s="138"/>
      <c r="Q104" s="138"/>
      <c r="R104" s="138"/>
    </row>
    <row r="105" spans="10:18">
      <c r="J105" s="159" t="s">
        <v>2297</v>
      </c>
      <c r="K105" s="101" t="str">
        <f t="shared" si="9"/>
        <v>e2332</v>
      </c>
      <c r="L105" s="216" t="str">
        <f t="shared" si="7"/>
        <v>Petits matériels et pansements pris en charge par l'AMO</v>
      </c>
      <c r="M105" s="140"/>
      <c r="N105" s="156" t="s">
        <v>192</v>
      </c>
      <c r="O105" s="155" t="s">
        <v>427</v>
      </c>
      <c r="P105" s="138"/>
      <c r="Q105" s="138"/>
      <c r="R105" s="138"/>
    </row>
    <row r="106" spans="10:18">
      <c r="J106" s="157" t="s">
        <v>2652</v>
      </c>
      <c r="K106" s="101" t="str">
        <f t="shared" si="9"/>
        <v>e2382</v>
      </c>
      <c r="L106" s="216" t="str">
        <f t="shared" si="7"/>
        <v>Biens médicaux (hors optique et audioprothèses) non pris en charge par l'assurance maladie obligatoire</v>
      </c>
      <c r="M106" s="140" t="s">
        <v>190</v>
      </c>
      <c r="N106" s="156" t="s">
        <v>192</v>
      </c>
      <c r="O106" s="155" t="s">
        <v>427</v>
      </c>
      <c r="P106" s="138"/>
      <c r="Q106" s="138"/>
      <c r="R106" s="138"/>
    </row>
    <row r="107" spans="10:18">
      <c r="J107" s="158" t="s">
        <v>2301</v>
      </c>
      <c r="K107" s="101" t="str">
        <f t="shared" si="9"/>
        <v>e2334</v>
      </c>
      <c r="L107" s="216" t="str">
        <f t="shared" si="7"/>
        <v>Pharmacie non prise en charge par l'assurance maladie obligatoire</v>
      </c>
      <c r="M107" s="140" t="s">
        <v>190</v>
      </c>
      <c r="N107" s="156" t="s">
        <v>192</v>
      </c>
      <c r="O107" s="155" t="s">
        <v>427</v>
      </c>
      <c r="P107" s="138"/>
      <c r="Q107" s="138"/>
      <c r="R107" s="138"/>
    </row>
    <row r="108" spans="10:18">
      <c r="J108" s="159" t="s">
        <v>2303</v>
      </c>
      <c r="K108" s="101" t="str">
        <f t="shared" si="9"/>
        <v>e2335</v>
      </c>
      <c r="L108" s="216" t="str">
        <f t="shared" si="7"/>
        <v>Médicaments</v>
      </c>
      <c r="M108" s="140"/>
      <c r="N108" s="156" t="s">
        <v>192</v>
      </c>
      <c r="O108" s="155" t="s">
        <v>427</v>
      </c>
      <c r="P108" s="138"/>
      <c r="Q108" s="138"/>
      <c r="R108" s="138"/>
    </row>
    <row r="109" spans="10:18">
      <c r="J109" s="159" t="s">
        <v>2305</v>
      </c>
      <c r="K109" s="101" t="str">
        <f t="shared" si="9"/>
        <v>e2336</v>
      </c>
      <c r="L109" s="216" t="str">
        <f t="shared" si="7"/>
        <v>Autres produits pharmaceutiques (patchs tabagiques…)</v>
      </c>
      <c r="M109" s="140"/>
      <c r="N109" s="156" t="s">
        <v>192</v>
      </c>
      <c r="O109" s="155" t="s">
        <v>427</v>
      </c>
      <c r="P109" s="138"/>
      <c r="Q109" s="138"/>
      <c r="R109" s="138"/>
    </row>
    <row r="110" spans="10:18">
      <c r="J110" s="158" t="s">
        <v>2653</v>
      </c>
      <c r="K110" s="101" t="str">
        <f t="shared" si="9"/>
        <v>e2383</v>
      </c>
      <c r="L110" s="216" t="str">
        <f t="shared" si="7"/>
        <v>Autres biens médicaux (hors optique et audioprothèses) non pris en charge par l'assurance maladie obligatoire</v>
      </c>
      <c r="M110" s="140" t="s">
        <v>190</v>
      </c>
      <c r="N110" s="156" t="s">
        <v>192</v>
      </c>
      <c r="O110" s="155" t="s">
        <v>427</v>
      </c>
      <c r="P110" s="138"/>
      <c r="Q110" s="138"/>
      <c r="R110" s="138"/>
    </row>
    <row r="111" spans="10:18">
      <c r="J111" s="159" t="s">
        <v>2654</v>
      </c>
      <c r="K111" s="101" t="str">
        <f t="shared" si="9"/>
        <v>e2384</v>
      </c>
      <c r="L111" s="216" t="str">
        <f t="shared" si="7"/>
        <v>Prothèses (sauf dentaires et audiologiques), orthèses, véhicules pour handicapé physique non pris en charge par l'AMO</v>
      </c>
      <c r="M111" s="140"/>
      <c r="N111" s="156" t="s">
        <v>192</v>
      </c>
      <c r="O111" s="155" t="s">
        <v>427</v>
      </c>
      <c r="P111" s="138"/>
      <c r="Q111" s="138"/>
      <c r="R111" s="138"/>
    </row>
    <row r="112" spans="10:18">
      <c r="J112" s="159" t="s">
        <v>2311</v>
      </c>
      <c r="K112" s="101" t="str">
        <f t="shared" si="9"/>
        <v>e2339</v>
      </c>
      <c r="L112" s="216" t="str">
        <f t="shared" si="7"/>
        <v>Petits matériels et pansements non pris en charge par l'AMO</v>
      </c>
      <c r="M112" s="140"/>
      <c r="N112" s="156" t="s">
        <v>192</v>
      </c>
      <c r="O112" s="155" t="s">
        <v>427</v>
      </c>
      <c r="P112" s="138"/>
      <c r="Q112" s="138"/>
      <c r="R112" s="138"/>
    </row>
    <row r="113" spans="10:18">
      <c r="J113" s="112" t="s">
        <v>2313</v>
      </c>
      <c r="K113" s="101" t="str">
        <f t="shared" si="9"/>
        <v>e2340</v>
      </c>
      <c r="L113" s="216" t="str">
        <f t="shared" si="7"/>
        <v>Autres prestations connexes à la santé</v>
      </c>
      <c r="M113" s="140" t="s">
        <v>190</v>
      </c>
      <c r="N113" s="156" t="s">
        <v>192</v>
      </c>
      <c r="O113" s="155" t="s">
        <v>427</v>
      </c>
      <c r="P113" s="138"/>
      <c r="Q113" s="138"/>
      <c r="R113" s="138"/>
    </row>
    <row r="114" spans="10:18">
      <c r="J114" s="113" t="s">
        <v>2315</v>
      </c>
      <c r="K114" s="101" t="str">
        <f t="shared" si="9"/>
        <v>e2341</v>
      </c>
      <c r="L114" s="216" t="str">
        <f t="shared" si="7"/>
        <v>médecin alternative non prise en charge AMO (aécupuncture, ostéopapthie, psychanalyse...)</v>
      </c>
      <c r="M114" s="140"/>
      <c r="N114" s="156" t="s">
        <v>192</v>
      </c>
      <c r="O114" s="155" t="s">
        <v>427</v>
      </c>
      <c r="P114" s="138"/>
      <c r="Q114" s="138"/>
      <c r="R114" s="138"/>
    </row>
    <row r="115" spans="10:18">
      <c r="J115" s="113" t="s">
        <v>2317</v>
      </c>
      <c r="K115" s="101" t="str">
        <f t="shared" si="9"/>
        <v>e2342</v>
      </c>
      <c r="L115" s="216" t="str">
        <f t="shared" si="7"/>
        <v>actions de prévention</v>
      </c>
      <c r="M115" s="140"/>
      <c r="N115" s="156" t="s">
        <v>192</v>
      </c>
      <c r="O115" s="155" t="s">
        <v>427</v>
      </c>
      <c r="P115" s="138"/>
      <c r="Q115" s="138"/>
      <c r="R115" s="138"/>
    </row>
    <row r="116" spans="10:18">
      <c r="J116" s="113" t="s">
        <v>2319</v>
      </c>
      <c r="K116" s="101" t="str">
        <f t="shared" si="9"/>
        <v>e2343</v>
      </c>
      <c r="L116" s="216" t="str">
        <f t="shared" si="7"/>
        <v>garanties accessoires incapacité et indemnités journalières</v>
      </c>
      <c r="M116" s="140"/>
      <c r="N116" s="156" t="s">
        <v>192</v>
      </c>
      <c r="O116" s="155" t="s">
        <v>427</v>
      </c>
      <c r="P116" s="138"/>
      <c r="Q116" s="138"/>
      <c r="R116" s="138"/>
    </row>
    <row r="117" spans="10:18">
      <c r="J117" s="113" t="s">
        <v>2321</v>
      </c>
      <c r="K117" s="101" t="str">
        <f t="shared" si="9"/>
        <v>e2344</v>
      </c>
      <c r="L117" s="216" t="str">
        <f t="shared" si="7"/>
        <v>garanties accessoires invalidité</v>
      </c>
      <c r="M117" s="140"/>
      <c r="N117" s="156" t="s">
        <v>192</v>
      </c>
      <c r="O117" s="155" t="s">
        <v>427</v>
      </c>
      <c r="P117" s="138"/>
      <c r="Q117" s="138"/>
      <c r="R117" s="138"/>
    </row>
    <row r="118" spans="10:18">
      <c r="J118" s="113" t="s">
        <v>2323</v>
      </c>
      <c r="K118" s="101" t="str">
        <f>VLOOKUP(J118,A:B,2,FALSE)</f>
        <v>e2345</v>
      </c>
      <c r="L118" s="216" t="str">
        <f t="shared" si="7"/>
        <v>garanties accessoires dépendance</v>
      </c>
      <c r="M118" s="140"/>
      <c r="N118" s="156" t="s">
        <v>192</v>
      </c>
      <c r="O118" s="155" t="s">
        <v>427</v>
      </c>
      <c r="P118" s="138"/>
      <c r="Q118" s="138"/>
      <c r="R118" s="138"/>
    </row>
    <row r="119" spans="10:18">
      <c r="J119" s="113" t="s">
        <v>2325</v>
      </c>
      <c r="K119" s="101" t="str">
        <f>VLOOKUP(J119,A:B,2,FALSE)</f>
        <v>e2346</v>
      </c>
      <c r="L119" s="216" t="str">
        <f>J119</f>
        <v>garanties accessoires famille</v>
      </c>
      <c r="M119" s="140"/>
      <c r="N119" s="156" t="s">
        <v>192</v>
      </c>
      <c r="O119" s="155" t="s">
        <v>427</v>
      </c>
      <c r="P119" s="138"/>
      <c r="Q119" s="138"/>
      <c r="R119" s="138"/>
    </row>
    <row r="120" spans="10:18">
      <c r="J120" s="113" t="s">
        <v>2327</v>
      </c>
      <c r="K120" s="101" t="str">
        <f>VLOOKUP(J120,A:B,2,FALSE)</f>
        <v>e2347</v>
      </c>
      <c r="L120" s="216" t="str">
        <f>J120</f>
        <v>garanties accessoires décès</v>
      </c>
      <c r="M120" s="140"/>
      <c r="N120" s="156" t="s">
        <v>192</v>
      </c>
      <c r="O120" s="155" t="s">
        <v>427</v>
      </c>
      <c r="P120" s="138"/>
      <c r="Q120" s="138"/>
      <c r="R120" s="138"/>
    </row>
    <row r="121" spans="10:18">
      <c r="J121" s="113" t="s">
        <v>2329</v>
      </c>
      <c r="K121" s="101" t="str">
        <f>VLOOKUP(J121,A:B,2,FALSE)</f>
        <v>e2348</v>
      </c>
      <c r="L121" s="216" t="str">
        <f>J121</f>
        <v>aides diverses</v>
      </c>
      <c r="M121" s="140"/>
      <c r="N121" s="156" t="s">
        <v>192</v>
      </c>
      <c r="O121" s="155" t="s">
        <v>427</v>
      </c>
      <c r="P121" s="138"/>
      <c r="Q121" s="138"/>
      <c r="R121" s="138"/>
    </row>
    <row r="122" spans="10:18">
      <c r="J122" s="127" t="s">
        <v>2331</v>
      </c>
      <c r="K122" s="101"/>
      <c r="L122" s="216"/>
      <c r="M122" s="154"/>
      <c r="N122" s="156" t="s">
        <v>192</v>
      </c>
      <c r="O122" s="155" t="s">
        <v>427</v>
      </c>
      <c r="P122" s="101"/>
      <c r="Q122" s="101" t="s">
        <v>1971</v>
      </c>
      <c r="R122" s="101"/>
    </row>
    <row r="123" spans="10:18">
      <c r="J123" s="150" t="s">
        <v>244</v>
      </c>
      <c r="K123" s="101" t="str">
        <f t="shared" ref="K123:K132" si="10">VLOOKUP(J123,A:B,2,FALSE)</f>
        <v>e0</v>
      </c>
      <c r="L123" s="143" t="str">
        <f t="shared" ref="L123:L135" si="11">J123</f>
        <v>Total/NA</v>
      </c>
      <c r="M123" s="156" t="s">
        <v>190</v>
      </c>
      <c r="N123" s="156" t="s">
        <v>192</v>
      </c>
      <c r="O123" s="155" t="s">
        <v>427</v>
      </c>
      <c r="P123" s="148"/>
      <c r="Q123" s="101"/>
      <c r="R123" s="101"/>
    </row>
    <row r="124" spans="10:18">
      <c r="J124" s="112" t="s">
        <v>2243</v>
      </c>
      <c r="K124" s="101" t="str">
        <f t="shared" si="10"/>
        <v>e2302</v>
      </c>
      <c r="L124" s="143" t="str">
        <f t="shared" si="11"/>
        <v>Hôpitaux (publics, privés ou unités de soins de longue durée)</v>
      </c>
      <c r="M124" s="156" t="s">
        <v>190</v>
      </c>
      <c r="N124" s="156" t="s">
        <v>192</v>
      </c>
      <c r="O124" s="155" t="s">
        <v>427</v>
      </c>
      <c r="P124" s="148"/>
      <c r="Q124" s="148"/>
      <c r="R124" s="101"/>
    </row>
    <row r="125" spans="10:18">
      <c r="J125" s="113" t="s">
        <v>2332</v>
      </c>
      <c r="K125" s="101" t="str">
        <f t="shared" si="10"/>
        <v>e2349</v>
      </c>
      <c r="L125" s="143" t="str">
        <f t="shared" si="11"/>
        <v>Hôpitaux du secteur public (hors USLD)</v>
      </c>
      <c r="M125" s="156" t="s">
        <v>190</v>
      </c>
      <c r="N125" s="156" t="s">
        <v>192</v>
      </c>
      <c r="O125" s="155" t="s">
        <v>427</v>
      </c>
      <c r="P125" s="148"/>
      <c r="Q125" s="148"/>
      <c r="R125" s="101"/>
    </row>
    <row r="126" spans="10:18">
      <c r="J126" s="157" t="s">
        <v>2365</v>
      </c>
      <c r="K126" s="101" t="str">
        <f t="shared" si="10"/>
        <v>e2304</v>
      </c>
      <c r="L126" s="143" t="str">
        <f t="shared" si="11"/>
        <v>Forfait journalier, ticket modérateur… - hôpitaux du secteur public (hors USLD)</v>
      </c>
      <c r="M126" s="156"/>
      <c r="N126" s="156" t="s">
        <v>192</v>
      </c>
      <c r="O126" s="155" t="s">
        <v>427</v>
      </c>
      <c r="P126" s="148"/>
      <c r="Q126" s="148"/>
      <c r="R126" s="148"/>
    </row>
    <row r="127" spans="10:18">
      <c r="J127" s="157" t="s">
        <v>2356</v>
      </c>
      <c r="K127" s="101" t="str">
        <f t="shared" si="10"/>
        <v>e2309</v>
      </c>
      <c r="L127" s="143" t="str">
        <f t="shared" si="11"/>
        <v>Supplément chambres particulières, lit accompagnant… - hôpitaux du secteur public (hors USLD)</v>
      </c>
      <c r="M127" s="156"/>
      <c r="N127" s="156" t="s">
        <v>192</v>
      </c>
      <c r="O127" s="155" t="s">
        <v>427</v>
      </c>
      <c r="P127" s="148"/>
      <c r="Q127" s="148"/>
      <c r="R127" s="148"/>
    </row>
    <row r="128" spans="10:18">
      <c r="J128" s="113" t="s">
        <v>2333</v>
      </c>
      <c r="K128" s="101" t="str">
        <f t="shared" si="10"/>
        <v>e2350</v>
      </c>
      <c r="L128" s="143" t="str">
        <f t="shared" si="11"/>
        <v>Hôpitaux du secteur privé (hors USLD)</v>
      </c>
      <c r="M128" s="156" t="s">
        <v>190</v>
      </c>
      <c r="N128" s="156" t="s">
        <v>192</v>
      </c>
      <c r="O128" s="155" t="s">
        <v>427</v>
      </c>
      <c r="P128" s="148"/>
      <c r="Q128" s="148"/>
      <c r="R128" s="101"/>
    </row>
    <row r="129" spans="10:18">
      <c r="J129" s="157" t="s">
        <v>2249</v>
      </c>
      <c r="K129" s="101" t="str">
        <f t="shared" si="10"/>
        <v>e2306</v>
      </c>
      <c r="L129" s="143" t="str">
        <f t="shared" si="11"/>
        <v>Honoraires - cliniques privées</v>
      </c>
      <c r="M129" s="156" t="s">
        <v>190</v>
      </c>
      <c r="N129" s="156" t="s">
        <v>192</v>
      </c>
      <c r="O129" s="155" t="s">
        <v>427</v>
      </c>
      <c r="P129" s="148"/>
      <c r="Q129" s="148"/>
      <c r="R129" s="101"/>
    </row>
    <row r="130" spans="10:18">
      <c r="J130" s="157" t="s">
        <v>2353</v>
      </c>
      <c r="K130" s="101" t="str">
        <f t="shared" si="10"/>
        <v>e2305</v>
      </c>
      <c r="L130" s="143" t="str">
        <f t="shared" si="11"/>
        <v>Forfait journalier, ticket modérateur… - cliniques privées (hors USLD)</v>
      </c>
      <c r="M130" s="156" t="s">
        <v>190</v>
      </c>
      <c r="N130" s="156" t="s">
        <v>192</v>
      </c>
      <c r="O130" s="155" t="s">
        <v>427</v>
      </c>
      <c r="P130" s="148"/>
      <c r="Q130" s="148"/>
      <c r="R130" s="101"/>
    </row>
    <row r="131" spans="10:18">
      <c r="J131" s="157" t="s">
        <v>2354</v>
      </c>
      <c r="K131" s="101" t="str">
        <f t="shared" si="10"/>
        <v>e2310</v>
      </c>
      <c r="L131" s="143" t="str">
        <f t="shared" si="11"/>
        <v>Supplément chambres particulières, lit accompagnant… - cliniques privées (hors USLD)</v>
      </c>
      <c r="M131" s="156" t="s">
        <v>190</v>
      </c>
      <c r="N131" s="156" t="s">
        <v>192</v>
      </c>
      <c r="O131" s="155" t="s">
        <v>427</v>
      </c>
      <c r="P131" s="148"/>
      <c r="Q131" s="148"/>
      <c r="R131" s="101"/>
    </row>
    <row r="132" spans="10:18">
      <c r="J132" s="113" t="s">
        <v>2334</v>
      </c>
      <c r="K132" s="101" t="str">
        <f t="shared" si="10"/>
        <v>e2351</v>
      </c>
      <c r="L132" s="143" t="str">
        <f t="shared" si="11"/>
        <v>Soins en USLD</v>
      </c>
      <c r="M132" s="156" t="s">
        <v>190</v>
      </c>
      <c r="N132" s="156" t="s">
        <v>192</v>
      </c>
      <c r="O132" s="155" t="s">
        <v>427</v>
      </c>
      <c r="P132" s="148"/>
      <c r="Q132" s="148"/>
      <c r="R132" s="101"/>
    </row>
    <row r="133" spans="10:18">
      <c r="J133" s="157" t="s">
        <v>2251</v>
      </c>
      <c r="K133" s="101" t="s">
        <v>2252</v>
      </c>
      <c r="L133" s="143" t="str">
        <f t="shared" si="11"/>
        <v>Forfait soins - USLD</v>
      </c>
      <c r="M133" s="156"/>
      <c r="N133" s="156" t="s">
        <v>192</v>
      </c>
      <c r="O133" s="155" t="s">
        <v>427</v>
      </c>
      <c r="P133" s="148"/>
      <c r="Q133" s="148"/>
      <c r="R133" s="101"/>
    </row>
    <row r="134" spans="10:18">
      <c r="J134" s="157" t="s">
        <v>2256</v>
      </c>
      <c r="K134" s="101" t="s">
        <v>2257</v>
      </c>
      <c r="L134" s="143" t="str">
        <f t="shared" si="11"/>
        <v>Frais d'hébergement, suppléments chambres particulières... - USLD</v>
      </c>
      <c r="M134" s="156"/>
      <c r="N134" s="156" t="s">
        <v>192</v>
      </c>
      <c r="O134" s="155" t="s">
        <v>427</v>
      </c>
      <c r="P134" s="148"/>
      <c r="Q134" s="148"/>
      <c r="R134" s="101"/>
    </row>
    <row r="135" spans="10:18">
      <c r="J135" s="112" t="s">
        <v>2335</v>
      </c>
      <c r="K135" s="101" t="str">
        <f>VLOOKUP(J135,A:B,2,FALSE)</f>
        <v>e2352</v>
      </c>
      <c r="L135" s="143" t="str">
        <f t="shared" si="11"/>
        <v>Prestations autres qu'hôpitaux (publics, privés ou unités de soins de longue durée)</v>
      </c>
      <c r="M135" s="156" t="s">
        <v>190</v>
      </c>
      <c r="N135" s="156" t="s">
        <v>192</v>
      </c>
      <c r="O135" s="155" t="s">
        <v>427</v>
      </c>
      <c r="P135" s="148"/>
      <c r="Q135" s="148"/>
      <c r="R135" s="101"/>
    </row>
    <row r="136" spans="10:18">
      <c r="M136" s="140"/>
    </row>
    <row r="137" spans="10:18">
      <c r="M137" s="140"/>
    </row>
    <row r="138" spans="10:18">
      <c r="M138" s="140"/>
    </row>
    <row r="139" spans="10:18">
      <c r="K139" s="143"/>
      <c r="L139"/>
      <c r="M139" s="140"/>
    </row>
    <row r="140" spans="10:18">
      <c r="K140" s="143"/>
      <c r="L140"/>
      <c r="M140" s="140"/>
    </row>
    <row r="141" spans="10:18">
      <c r="K141" s="143"/>
      <c r="L141"/>
      <c r="M141" s="140"/>
    </row>
    <row r="142" spans="10:18">
      <c r="K142" s="143"/>
      <c r="L142"/>
      <c r="M142" s="140"/>
    </row>
    <row r="143" spans="10:18">
      <c r="K143" s="143"/>
      <c r="L143"/>
      <c r="M143" s="140"/>
    </row>
    <row r="144" spans="10:18">
      <c r="K144" s="143"/>
      <c r="L144"/>
      <c r="M144" s="140"/>
    </row>
    <row r="145" spans="11:13">
      <c r="K145" s="143"/>
      <c r="L145"/>
      <c r="M145" s="140"/>
    </row>
    <row r="146" spans="11:13">
      <c r="K146" s="143"/>
      <c r="L146"/>
      <c r="M146" s="140"/>
    </row>
    <row r="147" spans="11:13">
      <c r="K147" s="143"/>
      <c r="L147"/>
      <c r="M147" s="140"/>
    </row>
    <row r="148" spans="11:13">
      <c r="K148" s="143"/>
      <c r="L148"/>
      <c r="M148" s="140"/>
    </row>
    <row r="149" spans="11:13">
      <c r="K149" s="143"/>
      <c r="L149"/>
      <c r="M149" s="140"/>
    </row>
    <row r="150" spans="11:13">
      <c r="K150" s="143"/>
      <c r="L150"/>
      <c r="M150" s="140"/>
    </row>
    <row r="151" spans="11:13">
      <c r="K151" s="143"/>
      <c r="L151"/>
      <c r="M151" s="140"/>
    </row>
    <row r="152" spans="11:13">
      <c r="K152" s="143"/>
      <c r="L152"/>
      <c r="M152" s="140"/>
    </row>
    <row r="153" spans="11:13">
      <c r="K153" s="143"/>
      <c r="L153"/>
      <c r="M153" s="140"/>
    </row>
    <row r="154" spans="11:13">
      <c r="K154" s="143"/>
      <c r="L154"/>
      <c r="M154" s="140"/>
    </row>
    <row r="155" spans="11:13">
      <c r="K155" s="143"/>
      <c r="L155"/>
      <c r="M155" s="140"/>
    </row>
    <row r="156" spans="11:13">
      <c r="K156" s="143"/>
      <c r="L156"/>
      <c r="M156" s="140"/>
    </row>
    <row r="157" spans="11:13">
      <c r="K157" s="143"/>
      <c r="L157"/>
      <c r="M157" s="140"/>
    </row>
    <row r="158" spans="11:13">
      <c r="K158" s="143"/>
      <c r="L158"/>
    </row>
    <row r="159" spans="11:13">
      <c r="K159" s="143"/>
      <c r="L159"/>
    </row>
    <row r="160" spans="11:13">
      <c r="K160" s="143"/>
      <c r="L160"/>
    </row>
    <row r="161" spans="11:12">
      <c r="K161" s="143"/>
      <c r="L161"/>
    </row>
    <row r="162" spans="11:12">
      <c r="K162" s="143"/>
      <c r="L162"/>
    </row>
    <row r="163" spans="11:12">
      <c r="K163" s="143"/>
      <c r="L163"/>
    </row>
    <row r="164" spans="11:12">
      <c r="K164" s="143"/>
      <c r="L164"/>
    </row>
    <row r="165" spans="11:12">
      <c r="K165" s="143"/>
      <c r="L165"/>
    </row>
    <row r="166" spans="11:12">
      <c r="K166" s="143"/>
      <c r="L166"/>
    </row>
    <row r="167" spans="11:12">
      <c r="K167" s="143"/>
      <c r="L167"/>
    </row>
    <row r="168" spans="11:12">
      <c r="K168" s="143"/>
      <c r="L168"/>
    </row>
    <row r="169" spans="11:12">
      <c r="K169" s="143"/>
      <c r="L169"/>
    </row>
    <row r="170" spans="11:12">
      <c r="K170" s="143"/>
      <c r="L170"/>
    </row>
    <row r="171" spans="11:12">
      <c r="K171" s="143"/>
      <c r="L171"/>
    </row>
    <row r="172" spans="11:12">
      <c r="K172" s="143"/>
      <c r="L172"/>
    </row>
    <row r="173" spans="11:12">
      <c r="K173" s="143"/>
      <c r="L173"/>
    </row>
    <row r="174" spans="11:12">
      <c r="K174" s="143"/>
      <c r="L174"/>
    </row>
    <row r="175" spans="11:12">
      <c r="K175" s="143"/>
      <c r="L175"/>
    </row>
    <row r="176" spans="11:12">
      <c r="K176" s="143"/>
      <c r="L176"/>
    </row>
    <row r="177" spans="11:12">
      <c r="K177" s="143"/>
      <c r="L177"/>
    </row>
    <row r="178" spans="11:12">
      <c r="K178" s="143"/>
      <c r="L178"/>
    </row>
    <row r="179" spans="11:12">
      <c r="K179" s="143"/>
      <c r="L179"/>
    </row>
    <row r="180" spans="11:12">
      <c r="K180" s="143"/>
      <c r="L180"/>
    </row>
    <row r="181" spans="11:12">
      <c r="K181" s="143"/>
      <c r="L181"/>
    </row>
    <row r="182" spans="11:12">
      <c r="K182" s="143"/>
      <c r="L182"/>
    </row>
    <row r="183" spans="11:12">
      <c r="K183" s="143"/>
      <c r="L183"/>
    </row>
    <row r="184" spans="11:12">
      <c r="K184" s="143"/>
      <c r="L184"/>
    </row>
    <row r="185" spans="11:12">
      <c r="K185" s="143"/>
      <c r="L185"/>
    </row>
    <row r="186" spans="11:12">
      <c r="K186" s="143"/>
      <c r="L186"/>
    </row>
    <row r="187" spans="11:12">
      <c r="K187" s="143"/>
      <c r="L187"/>
    </row>
    <row r="188" spans="11:12">
      <c r="K188" s="143"/>
      <c r="L188"/>
    </row>
    <row r="189" spans="11:12">
      <c r="K189" s="143"/>
      <c r="L189"/>
    </row>
    <row r="190" spans="11:12">
      <c r="K190" s="143"/>
      <c r="L190"/>
    </row>
    <row r="191" spans="11:12">
      <c r="K191" s="143"/>
      <c r="L191"/>
    </row>
    <row r="192" spans="11:12">
      <c r="K192" s="143"/>
      <c r="L192"/>
    </row>
    <row r="193" spans="11:12">
      <c r="K193" s="143"/>
      <c r="L193"/>
    </row>
    <row r="194" spans="11:12">
      <c r="K194" s="143"/>
      <c r="L194"/>
    </row>
    <row r="195" spans="11:12">
      <c r="K195" s="143"/>
      <c r="L195"/>
    </row>
    <row r="196" spans="11:12">
      <c r="K196" s="143"/>
      <c r="L196"/>
    </row>
    <row r="197" spans="11:12">
      <c r="K197" s="143"/>
      <c r="L197"/>
    </row>
    <row r="198" spans="11:12">
      <c r="K198" s="143"/>
      <c r="L198"/>
    </row>
    <row r="199" spans="11:12">
      <c r="K199" s="143"/>
      <c r="L199"/>
    </row>
    <row r="200" spans="11:12">
      <c r="K200" s="143"/>
      <c r="L200"/>
    </row>
    <row r="201" spans="11:12">
      <c r="K201" s="143"/>
      <c r="L201"/>
    </row>
    <row r="202" spans="11:12">
      <c r="K202" s="143"/>
      <c r="L202"/>
    </row>
    <row r="203" spans="11:12">
      <c r="K203" s="143"/>
      <c r="L203"/>
    </row>
    <row r="204" spans="11:12">
      <c r="K204" s="143"/>
      <c r="L204"/>
    </row>
    <row r="205" spans="11:12">
      <c r="K205" s="143"/>
      <c r="L205"/>
    </row>
    <row r="206" spans="11:12">
      <c r="K206" s="143"/>
      <c r="L206"/>
    </row>
    <row r="207" spans="11:12">
      <c r="K207" s="143"/>
      <c r="L207"/>
    </row>
    <row r="208" spans="11:12">
      <c r="K208" s="143"/>
      <c r="L208"/>
    </row>
  </sheetData>
  <autoFilter ref="A1:V66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FFFF00"/>
  </sheetPr>
  <dimension ref="A1:V16"/>
  <sheetViews>
    <sheetView zoomScale="80" zoomScaleNormal="80" workbookViewId="0">
      <selection activeCell="B1" sqref="B1"/>
    </sheetView>
  </sheetViews>
  <sheetFormatPr baseColWidth="10" defaultRowHeight="14.4"/>
  <cols>
    <col min="1" max="1" width="41" bestFit="1" customWidth="1"/>
    <col min="2" max="2" width="6.5546875" bestFit="1" customWidth="1"/>
    <col min="4" max="4" width="7" bestFit="1" customWidth="1"/>
    <col min="5" max="7" width="7" customWidth="1"/>
    <col min="8" max="8" width="6.44140625" bestFit="1" customWidth="1"/>
    <col min="10" max="10" width="76.6640625" customWidth="1"/>
    <col min="11" max="11" width="6.33203125" bestFit="1" customWidth="1"/>
    <col min="12" max="12" width="52.44140625" style="160" customWidth="1"/>
    <col min="13" max="13" width="7.33203125" bestFit="1" customWidth="1"/>
    <col min="14" max="14" width="7.664062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2" t="s">
        <v>1823</v>
      </c>
      <c r="F1" s="122" t="s">
        <v>1824</v>
      </c>
      <c r="G1" s="122" t="s">
        <v>1825</v>
      </c>
      <c r="H1" s="38" t="s">
        <v>582</v>
      </c>
      <c r="I1" s="38" t="s">
        <v>242</v>
      </c>
      <c r="J1" s="121" t="s">
        <v>234</v>
      </c>
      <c r="K1" s="38" t="s">
        <v>235</v>
      </c>
      <c r="L1" s="116" t="s">
        <v>2529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2" t="s">
        <v>1823</v>
      </c>
      <c r="T1" s="122" t="s">
        <v>1824</v>
      </c>
      <c r="U1" s="122" t="s">
        <v>1825</v>
      </c>
      <c r="V1" s="122" t="s">
        <v>242</v>
      </c>
    </row>
    <row r="2" spans="1:22">
      <c r="A2" s="19" t="s">
        <v>244</v>
      </c>
      <c r="B2" t="s">
        <v>245</v>
      </c>
      <c r="C2" t="s">
        <v>610</v>
      </c>
      <c r="D2" t="s">
        <v>243</v>
      </c>
      <c r="H2">
        <f t="shared" ref="H2:H13" si="0">COUNTIF($J$2:$J$388,A2)</f>
        <v>2</v>
      </c>
      <c r="J2" s="3" t="s">
        <v>613</v>
      </c>
      <c r="K2" s="4"/>
      <c r="L2" s="201"/>
      <c r="O2" t="s">
        <v>427</v>
      </c>
      <c r="Q2" t="s">
        <v>299</v>
      </c>
    </row>
    <row r="3" spans="1:22">
      <c r="A3" s="1" t="s">
        <v>1387</v>
      </c>
      <c r="B3" t="s">
        <v>1556</v>
      </c>
      <c r="D3" t="s">
        <v>427</v>
      </c>
      <c r="H3">
        <f t="shared" si="0"/>
        <v>1</v>
      </c>
      <c r="J3" s="10" t="s">
        <v>244</v>
      </c>
      <c r="K3" s="1" t="str">
        <f>VLOOKUP(J3,$A$1:$I$287,2,FALSE)</f>
        <v>x0</v>
      </c>
      <c r="L3" s="186" t="str">
        <f>J3</f>
        <v>Total/NA</v>
      </c>
      <c r="M3" s="8" t="s">
        <v>190</v>
      </c>
      <c r="N3" s="8"/>
      <c r="O3" t="s">
        <v>243</v>
      </c>
      <c r="R3" s="5"/>
    </row>
    <row r="4" spans="1:22">
      <c r="A4" s="1" t="s">
        <v>1613</v>
      </c>
      <c r="B4" t="s">
        <v>1557</v>
      </c>
      <c r="D4" t="s">
        <v>427</v>
      </c>
      <c r="H4">
        <f t="shared" si="0"/>
        <v>1</v>
      </c>
      <c r="J4" s="16" t="s">
        <v>1387</v>
      </c>
      <c r="K4" s="1" t="str">
        <f>VLOOKUP(J4,$A$1:$I$287,2,FALSE)</f>
        <v>e500</v>
      </c>
      <c r="L4" s="175" t="str">
        <f>J4</f>
        <v>Placements nets de transferts ou alloués</v>
      </c>
      <c r="M4" s="52" t="s">
        <v>190</v>
      </c>
      <c r="N4" s="52" t="s">
        <v>192</v>
      </c>
      <c r="O4" t="s">
        <v>427</v>
      </c>
    </row>
    <row r="5" spans="1:22">
      <c r="A5" s="1" t="s">
        <v>1388</v>
      </c>
      <c r="B5" t="s">
        <v>1558</v>
      </c>
      <c r="D5" t="s">
        <v>427</v>
      </c>
      <c r="E5" s="141"/>
      <c r="H5">
        <f t="shared" si="0"/>
        <v>1</v>
      </c>
      <c r="J5" s="17" t="s">
        <v>1613</v>
      </c>
      <c r="K5" s="1" t="str">
        <f>VLOOKUP(J5,$A$1:$I$287,2,FALSE)</f>
        <v>e501</v>
      </c>
      <c r="L5" s="175" t="str">
        <f>J5</f>
        <v>Placements non transférés ou alloués</v>
      </c>
      <c r="M5" s="52"/>
      <c r="N5" s="52" t="s">
        <v>192</v>
      </c>
      <c r="O5" t="s">
        <v>427</v>
      </c>
    </row>
    <row r="6" spans="1:22">
      <c r="A6" s="281" t="s">
        <v>2843</v>
      </c>
      <c r="B6" s="281" t="s">
        <v>247</v>
      </c>
      <c r="C6" s="281"/>
      <c r="D6" s="281" t="s">
        <v>243</v>
      </c>
      <c r="E6" s="141"/>
      <c r="H6" s="138">
        <f t="shared" si="0"/>
        <v>1</v>
      </c>
      <c r="J6" s="17" t="s">
        <v>1388</v>
      </c>
      <c r="K6" s="1" t="str">
        <f>VLOOKUP(J6,$A$1:$I$287,2,FALSE)</f>
        <v>e502</v>
      </c>
      <c r="L6" s="175" t="str">
        <f>J6</f>
        <v>Placements transférés ou alloués</v>
      </c>
      <c r="M6" s="52"/>
      <c r="N6" s="52" t="s">
        <v>191</v>
      </c>
      <c r="O6" t="s">
        <v>427</v>
      </c>
    </row>
    <row r="7" spans="1:22">
      <c r="A7" s="281" t="s">
        <v>2844</v>
      </c>
      <c r="B7" s="281" t="s">
        <v>607</v>
      </c>
      <c r="C7" s="281"/>
      <c r="D7" s="281" t="s">
        <v>243</v>
      </c>
      <c r="E7" s="141"/>
      <c r="H7" s="138">
        <f t="shared" si="0"/>
        <v>1</v>
      </c>
      <c r="J7" s="292" t="s">
        <v>2819</v>
      </c>
      <c r="K7" s="139"/>
      <c r="L7" s="175"/>
      <c r="O7" t="s">
        <v>427</v>
      </c>
    </row>
    <row r="8" spans="1:22">
      <c r="A8" s="281" t="s">
        <v>2845</v>
      </c>
      <c r="B8" s="281" t="s">
        <v>2809</v>
      </c>
      <c r="C8" s="281"/>
      <c r="D8" s="281" t="s">
        <v>243</v>
      </c>
      <c r="E8" s="141"/>
      <c r="H8" s="138">
        <f t="shared" si="0"/>
        <v>1</v>
      </c>
      <c r="J8" s="286" t="s">
        <v>244</v>
      </c>
      <c r="K8" s="139" t="str">
        <f t="shared" ref="K8:K16" si="1">VLOOKUP(J8,$A$1:$I$287,2,FALSE)</f>
        <v>x0</v>
      </c>
      <c r="L8" s="175" t="str">
        <f t="shared" ref="L8:L16" si="2">J8</f>
        <v>Total/NA</v>
      </c>
      <c r="M8" s="52" t="s">
        <v>190</v>
      </c>
      <c r="O8" s="146" t="s">
        <v>427</v>
      </c>
      <c r="Q8" t="s">
        <v>2796</v>
      </c>
      <c r="R8" t="s">
        <v>2818</v>
      </c>
    </row>
    <row r="9" spans="1:22">
      <c r="A9" s="281" t="s">
        <v>2846</v>
      </c>
      <c r="B9" s="281" t="s">
        <v>203</v>
      </c>
      <c r="C9" s="281"/>
      <c r="D9" s="281" t="s">
        <v>243</v>
      </c>
      <c r="E9" s="141"/>
      <c r="H9" s="138">
        <f t="shared" si="0"/>
        <v>1</v>
      </c>
      <c r="J9" s="247" t="s">
        <v>2848</v>
      </c>
      <c r="K9" s="139" t="str">
        <f t="shared" si="1"/>
        <v>x48</v>
      </c>
      <c r="L9" s="175" t="str">
        <f t="shared" si="2"/>
        <v>SCR à l'exclusion des exigences de capital supplémentaire</v>
      </c>
      <c r="N9" s="52" t="s">
        <v>192</v>
      </c>
      <c r="O9" s="146" t="s">
        <v>243</v>
      </c>
    </row>
    <row r="10" spans="1:22">
      <c r="A10" s="281" t="s">
        <v>2847</v>
      </c>
      <c r="B10" s="281" t="s">
        <v>2807</v>
      </c>
      <c r="C10" s="281"/>
      <c r="D10" s="281" t="s">
        <v>243</v>
      </c>
      <c r="E10" s="141"/>
      <c r="H10" s="138">
        <f t="shared" si="0"/>
        <v>1</v>
      </c>
      <c r="J10" s="245" t="s">
        <v>2850</v>
      </c>
      <c r="K10" s="139" t="str">
        <f t="shared" si="1"/>
        <v>x24</v>
      </c>
      <c r="L10" s="175" t="str">
        <f t="shared" si="2"/>
        <v>Incluant la capacité d’absorption des pertes des provisions techniques et des impôts différés</v>
      </c>
      <c r="M10" s="52" t="s">
        <v>190</v>
      </c>
      <c r="N10" s="52" t="s">
        <v>192</v>
      </c>
      <c r="O10" s="146" t="s">
        <v>243</v>
      </c>
    </row>
    <row r="11" spans="1:22">
      <c r="A11" s="281" t="s">
        <v>2848</v>
      </c>
      <c r="B11" s="281" t="s">
        <v>2811</v>
      </c>
      <c r="C11" s="281"/>
      <c r="D11" s="281" t="s">
        <v>243</v>
      </c>
      <c r="E11" s="141"/>
      <c r="H11" s="138">
        <f t="shared" si="0"/>
        <v>1</v>
      </c>
      <c r="J11" s="206" t="s">
        <v>2843</v>
      </c>
      <c r="K11" s="139" t="str">
        <f t="shared" si="1"/>
        <v>x23</v>
      </c>
      <c r="L11" s="175" t="str">
        <f t="shared" si="2"/>
        <v>Incluant la capacité d’absorption des pertes des provisions techniques</v>
      </c>
      <c r="M11" s="52" t="s">
        <v>190</v>
      </c>
      <c r="N11" s="52" t="s">
        <v>192</v>
      </c>
      <c r="O11" s="146" t="s">
        <v>243</v>
      </c>
    </row>
    <row r="12" spans="1:22">
      <c r="A12" s="281" t="s">
        <v>2849</v>
      </c>
      <c r="B12" s="281" t="s">
        <v>2806</v>
      </c>
      <c r="C12" s="281"/>
      <c r="D12" s="281" t="s">
        <v>243</v>
      </c>
      <c r="E12" s="141"/>
      <c r="H12" s="138">
        <f t="shared" si="0"/>
        <v>1</v>
      </c>
      <c r="J12" s="250" t="s">
        <v>2844</v>
      </c>
      <c r="K12" s="139" t="str">
        <f t="shared" si="1"/>
        <v>x20</v>
      </c>
      <c r="L12" s="175" t="str">
        <f t="shared" si="2"/>
        <v>Excluant la capacité d’absorption des pertes des provisions techniques</v>
      </c>
      <c r="N12" s="52" t="s">
        <v>192</v>
      </c>
      <c r="O12" s="146" t="s">
        <v>243</v>
      </c>
    </row>
    <row r="13" spans="1:22">
      <c r="A13" s="281" t="s">
        <v>2850</v>
      </c>
      <c r="B13" s="281" t="s">
        <v>1924</v>
      </c>
      <c r="C13" s="281"/>
      <c r="D13" s="281" t="s">
        <v>243</v>
      </c>
      <c r="E13" s="141"/>
      <c r="H13" s="138">
        <f t="shared" si="0"/>
        <v>1</v>
      </c>
      <c r="J13" s="250" t="s">
        <v>2845</v>
      </c>
      <c r="K13" s="139" t="str">
        <f t="shared" si="1"/>
        <v>x32</v>
      </c>
      <c r="L13" s="175" t="str">
        <f t="shared" si="2"/>
        <v>Capacité d’absorption des pertes des provisions techniques</v>
      </c>
      <c r="N13" s="52" t="s">
        <v>191</v>
      </c>
      <c r="O13" s="146" t="s">
        <v>243</v>
      </c>
    </row>
    <row r="14" spans="1:22">
      <c r="E14" s="141"/>
      <c r="J14" s="206" t="s">
        <v>2846</v>
      </c>
      <c r="K14" s="139" t="str">
        <f t="shared" si="1"/>
        <v>x28</v>
      </c>
      <c r="L14" s="175" t="str">
        <f t="shared" si="2"/>
        <v>Capacité d’absorption de pertes des impôts différés</v>
      </c>
      <c r="N14" s="52" t="s">
        <v>191</v>
      </c>
      <c r="O14" s="146" t="s">
        <v>243</v>
      </c>
    </row>
    <row r="15" spans="1:22">
      <c r="E15" s="141"/>
      <c r="J15" s="293" t="s">
        <v>2847</v>
      </c>
      <c r="K15" s="139" t="str">
        <f t="shared" si="1"/>
        <v>x14</v>
      </c>
      <c r="L15" s="175" t="str">
        <f t="shared" si="2"/>
        <v>Capital requis pour les activités exercées conformément à l’article 4 de la directive 2003/41/CE</v>
      </c>
      <c r="N15" s="52" t="s">
        <v>192</v>
      </c>
      <c r="O15" s="146" t="s">
        <v>243</v>
      </c>
    </row>
    <row r="16" spans="1:22">
      <c r="J16" s="294" t="s">
        <v>2849</v>
      </c>
      <c r="K16" s="139" t="str">
        <f t="shared" si="1"/>
        <v>x13</v>
      </c>
      <c r="L16" s="175" t="str">
        <f t="shared" si="2"/>
        <v>Exigence de capital supplémentaire</v>
      </c>
      <c r="N16" s="52" t="s">
        <v>192</v>
      </c>
      <c r="O16" s="146" t="s">
        <v>243</v>
      </c>
    </row>
  </sheetData>
  <sortState ref="A3:A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33</vt:i4>
      </vt:variant>
      <vt:variant>
        <vt:lpstr>Plages nommées</vt:lpstr>
      </vt:variant>
      <vt:variant>
        <vt:i4>6</vt:i4>
      </vt:variant>
    </vt:vector>
  </HeadingPairs>
  <TitlesOfParts>
    <vt:vector size="39" baseType="lpstr">
      <vt:lpstr>Owners</vt:lpstr>
      <vt:lpstr>Domains</vt:lpstr>
      <vt:lpstr>Dimensions</vt:lpstr>
      <vt:lpstr>Metrics</vt:lpstr>
      <vt:lpstr>AA</vt:lpstr>
      <vt:lpstr>AM</vt:lpstr>
      <vt:lpstr>AO</vt:lpstr>
      <vt:lpstr>BC</vt:lpstr>
      <vt:lpstr>BT</vt:lpstr>
      <vt:lpstr>CN</vt:lpstr>
      <vt:lpstr>CS</vt:lpstr>
      <vt:lpstr>DI</vt:lpstr>
      <vt:lpstr>FC</vt:lpstr>
      <vt:lpstr>FX</vt:lpstr>
      <vt:lpstr>GA</vt:lpstr>
      <vt:lpstr>GR</vt:lpstr>
      <vt:lpstr>LB</vt:lpstr>
      <vt:lpstr>MC</vt:lpstr>
      <vt:lpstr>MP</vt:lpstr>
      <vt:lpstr>NC</vt:lpstr>
      <vt:lpstr>PI</vt:lpstr>
      <vt:lpstr>NM</vt:lpstr>
      <vt:lpstr>PR</vt:lpstr>
      <vt:lpstr>PU</vt:lpstr>
      <vt:lpstr>RR</vt:lpstr>
      <vt:lpstr>RT</vt:lpstr>
      <vt:lpstr>SE</vt:lpstr>
      <vt:lpstr>SC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VENCIC Pierre (DGSI DDSA)</cp:lastModifiedBy>
  <cp:lastPrinted>2016-01-05T17:57:36Z</cp:lastPrinted>
  <dcterms:created xsi:type="dcterms:W3CDTF">2015-03-05T09:22:10Z</dcterms:created>
  <dcterms:modified xsi:type="dcterms:W3CDTF">2021-08-24T15:48:38Z</dcterms:modified>
</cp:coreProperties>
</file>