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BDF\Taxo\LCBFT\lcbft-2.3.1\Formulaires_Banque\"/>
    </mc:Choice>
  </mc:AlternateContent>
  <workbookProtection workbookAlgorithmName="SHA-512" workbookHashValue="eEpTyJ/7kUxVgdwTK9r0oTh5OfiFXgFob+G8vzJDwAYah9u4yjZ0aZ8izwGOHDgSS9gXySE3P0mrTM1ZoJMq+Q==" workbookSaltValue="SrCbmab10majyb/nDNRprg==" workbookSpinCount="100000" lockStructure="1"/>
  <bookViews>
    <workbookView xWindow="0" yWindow="0" windowWidth="23040" windowHeight="8160"/>
  </bookViews>
  <sheets>
    <sheet name="TB001001" sheetId="4" r:id="rId1"/>
    <sheet name="TB000501" sheetId="3" r:id="rId2"/>
    <sheet name="TB010101" sheetId="34" state="hidden" r:id="rId3"/>
    <sheet name="TB010104" sheetId="8" r:id="rId4"/>
    <sheet name="TB020101" sheetId="9" r:id="rId5"/>
    <sheet name="TB020102" sheetId="10" r:id="rId6"/>
    <sheet name="TB020103" sheetId="11" r:id="rId7"/>
    <sheet name="TB020104" sheetId="12" r:id="rId8"/>
    <sheet name="TB020105" sheetId="13" r:id="rId9"/>
    <sheet name="TB020201" sheetId="35" state="hidden" r:id="rId10"/>
    <sheet name="TB020202" sheetId="15" r:id="rId11"/>
    <sheet name="TB030101" sheetId="36" state="hidden" r:id="rId12"/>
    <sheet name="TB030104" sheetId="19" r:id="rId13"/>
    <sheet name="TB050101" sheetId="37" state="hidden" r:id="rId14"/>
    <sheet name="TB050104" sheetId="23" r:id="rId15"/>
    <sheet name="TB060101" sheetId="24" r:id="rId16"/>
    <sheet name="TB080101" sheetId="38" state="hidden" r:id="rId17"/>
    <sheet name="TB080104" sheetId="30" r:id="rId18"/>
    <sheet name="TB100101" sheetId="32" r:id="rId19"/>
    <sheet name="@lists" sheetId="33" state="hidden" r:id="rId20"/>
  </sheets>
  <calcPr calcId="162913"/>
</workbook>
</file>

<file path=xl/calcChain.xml><?xml version="1.0" encoding="utf-8"?>
<calcChain xmlns="http://schemas.openxmlformats.org/spreadsheetml/2006/main">
  <c r="H19" i="30" l="1"/>
  <c r="H20" i="30"/>
  <c r="L34" i="19" l="1"/>
  <c r="L33" i="19"/>
  <c r="L31" i="19"/>
  <c r="L32" i="19"/>
  <c r="L30" i="19"/>
  <c r="H15" i="4" l="1"/>
  <c r="H14" i="4"/>
  <c r="H25" i="30" l="1"/>
  <c r="H17" i="30"/>
  <c r="H15" i="30"/>
  <c r="H14" i="30"/>
  <c r="H13" i="8" l="1"/>
  <c r="I24" i="23" l="1"/>
  <c r="B30" i="12" l="1"/>
  <c r="B11" i="13" l="1"/>
  <c r="B11" i="12"/>
  <c r="B11" i="11"/>
  <c r="B11" i="10"/>
  <c r="B11" i="9"/>
  <c r="G10" i="3" l="1"/>
  <c r="H12" i="4" l="1"/>
  <c r="K32" i="19" l="1"/>
  <c r="K31" i="19"/>
  <c r="K30" i="19"/>
  <c r="K34" i="19"/>
  <c r="K33" i="19"/>
  <c r="K27" i="19"/>
  <c r="K26" i="19"/>
  <c r="K25" i="19"/>
  <c r="K24" i="19"/>
  <c r="K17" i="19"/>
  <c r="K16" i="19"/>
  <c r="K15" i="19"/>
  <c r="H13" i="4" l="1"/>
  <c r="F4" i="4" l="1"/>
  <c r="H35" i="30"/>
  <c r="G35" i="30" s="1"/>
  <c r="H27" i="30"/>
  <c r="G27" i="30" s="1"/>
  <c r="G21" i="30"/>
  <c r="G17" i="30"/>
  <c r="G36" i="30"/>
  <c r="G34" i="30"/>
  <c r="G30" i="30"/>
  <c r="G29" i="30"/>
  <c r="G28" i="30"/>
  <c r="G26" i="30"/>
  <c r="G25" i="30"/>
  <c r="H41" i="30"/>
  <c r="G41" i="30" s="1"/>
  <c r="H40" i="30"/>
  <c r="G40" i="30" s="1"/>
  <c r="H39" i="30"/>
  <c r="G39" i="30" s="1"/>
  <c r="H38" i="30"/>
  <c r="G38" i="30" s="1"/>
  <c r="H36" i="30"/>
  <c r="H34" i="30"/>
  <c r="H32" i="30"/>
  <c r="G32" i="30" s="1"/>
  <c r="H30" i="30"/>
  <c r="H29" i="30"/>
  <c r="H28" i="30"/>
  <c r="H26" i="30"/>
  <c r="H24" i="30"/>
  <c r="G24" i="30" s="1"/>
  <c r="H21" i="30"/>
  <c r="G20" i="30"/>
  <c r="G19" i="30"/>
  <c r="H16" i="30"/>
  <c r="G16" i="30" s="1"/>
  <c r="G14" i="30"/>
  <c r="H13" i="30"/>
  <c r="G13" i="30" s="1"/>
  <c r="G15" i="30"/>
  <c r="B5" i="38"/>
  <c r="B4" i="38"/>
  <c r="D2" i="38"/>
  <c r="B2" i="38"/>
  <c r="I31" i="24"/>
  <c r="H31" i="24" s="1"/>
  <c r="I30" i="24"/>
  <c r="H30" i="24"/>
  <c r="I29" i="24"/>
  <c r="H29" i="24" s="1"/>
  <c r="I27" i="24"/>
  <c r="H27" i="24" s="1"/>
  <c r="I26" i="24"/>
  <c r="H26" i="24" s="1"/>
  <c r="I25" i="24"/>
  <c r="H25" i="24" s="1"/>
  <c r="I23" i="24"/>
  <c r="H23" i="24" s="1"/>
  <c r="I22" i="24"/>
  <c r="H22" i="24" s="1"/>
  <c r="I21" i="24"/>
  <c r="H21" i="24"/>
  <c r="I20" i="24"/>
  <c r="H20" i="24"/>
  <c r="I18" i="24"/>
  <c r="H18" i="24"/>
  <c r="I17" i="24"/>
  <c r="H17" i="24" s="1"/>
  <c r="I16" i="24"/>
  <c r="H16" i="24" s="1"/>
  <c r="I15" i="24"/>
  <c r="H15" i="24" s="1"/>
  <c r="I14" i="24"/>
  <c r="H14" i="24" s="1"/>
  <c r="I13" i="24"/>
  <c r="H13" i="24" s="1"/>
  <c r="H35" i="23"/>
  <c r="H34" i="23"/>
  <c r="I39" i="23"/>
  <c r="H39" i="23" s="1"/>
  <c r="I38" i="23"/>
  <c r="H38" i="23" s="1"/>
  <c r="I37" i="23"/>
  <c r="H37" i="23" s="1"/>
  <c r="I36" i="23"/>
  <c r="H36" i="23" s="1"/>
  <c r="I35" i="23"/>
  <c r="I34" i="23"/>
  <c r="I32" i="23"/>
  <c r="H32" i="23" s="1"/>
  <c r="H17" i="23"/>
  <c r="H18" i="23"/>
  <c r="H19" i="23"/>
  <c r="H23" i="23"/>
  <c r="H25" i="23"/>
  <c r="H27" i="23"/>
  <c r="H14" i="23"/>
  <c r="I30" i="23"/>
  <c r="H30" i="23" s="1"/>
  <c r="I29" i="23"/>
  <c r="H29" i="23" s="1"/>
  <c r="I28" i="23"/>
  <c r="H28" i="23" s="1"/>
  <c r="I26" i="23"/>
  <c r="H26" i="23" s="1"/>
  <c r="H24" i="23"/>
  <c r="I22" i="23"/>
  <c r="H22" i="23" s="1"/>
  <c r="I21" i="23"/>
  <c r="H21" i="23" s="1"/>
  <c r="I20" i="23"/>
  <c r="H20" i="23" s="1"/>
  <c r="I19" i="23"/>
  <c r="I16" i="23"/>
  <c r="H16" i="23" s="1"/>
  <c r="I15" i="23"/>
  <c r="H15" i="23" s="1"/>
  <c r="I14" i="23"/>
  <c r="B5" i="37"/>
  <c r="B4" i="37"/>
  <c r="D2" i="37"/>
  <c r="B2" i="37"/>
  <c r="L37" i="19"/>
  <c r="K37" i="19" s="1"/>
  <c r="L36" i="19"/>
  <c r="K36" i="19" s="1"/>
  <c r="L29" i="19"/>
  <c r="K29" i="19" s="1"/>
  <c r="L27" i="19"/>
  <c r="L26" i="19"/>
  <c r="L25" i="19"/>
  <c r="L24" i="19"/>
  <c r="L17" i="19"/>
  <c r="L16" i="19"/>
  <c r="L15" i="19"/>
  <c r="L14" i="19"/>
  <c r="K14" i="19" s="1"/>
  <c r="B5" i="36"/>
  <c r="B4" i="36"/>
  <c r="D2" i="36"/>
  <c r="B2" i="36"/>
  <c r="G13" i="15" l="1"/>
  <c r="H14" i="15"/>
  <c r="G14" i="15" s="1"/>
  <c r="H13" i="15"/>
  <c r="B5" i="35"/>
  <c r="B4" i="35"/>
  <c r="D2" i="35"/>
  <c r="B2" i="35"/>
  <c r="M11" i="9" l="1"/>
  <c r="L11" i="9" s="1"/>
  <c r="G13" i="8"/>
  <c r="F10" i="3"/>
  <c r="G18" i="3" l="1"/>
  <c r="F18" i="3" s="1"/>
  <c r="G12" i="4" l="1"/>
  <c r="E4" i="4" l="1"/>
  <c r="B5" i="34"/>
  <c r="B4" i="34"/>
  <c r="D2" i="34"/>
  <c r="B2" i="34"/>
  <c r="B12" i="13" l="1"/>
  <c r="B13" i="13" s="1"/>
  <c r="B14" i="13" s="1"/>
  <c r="B15" i="13" s="1"/>
  <c r="B16" i="13" s="1"/>
  <c r="B17" i="13" s="1"/>
  <c r="B18" i="13" s="1"/>
  <c r="B19" i="13" s="1"/>
  <c r="B20" i="13" s="1"/>
  <c r="B21" i="13" s="1"/>
  <c r="B22" i="13" s="1"/>
  <c r="B23" i="13" s="1"/>
  <c r="B24" i="13" s="1"/>
  <c r="B25" i="13" s="1"/>
  <c r="B26" i="13" s="1"/>
  <c r="B27" i="13" s="1"/>
  <c r="B28" i="13" s="1"/>
  <c r="B29" i="13" s="1"/>
  <c r="B30" i="13" s="1"/>
  <c r="B12" i="12"/>
  <c r="B13" i="12" s="1"/>
  <c r="B14" i="12" s="1"/>
  <c r="B15" i="12" s="1"/>
  <c r="B16" i="12" s="1"/>
  <c r="B17" i="12" s="1"/>
  <c r="B18" i="12" s="1"/>
  <c r="B19" i="12" s="1"/>
  <c r="B20" i="12" s="1"/>
  <c r="B21" i="12" s="1"/>
  <c r="B22" i="12" s="1"/>
  <c r="B23" i="12" s="1"/>
  <c r="B24" i="12" s="1"/>
  <c r="B25" i="12" s="1"/>
  <c r="B26" i="12" s="1"/>
  <c r="B27" i="12" s="1"/>
  <c r="B28" i="12" s="1"/>
  <c r="B29" i="12" s="1"/>
  <c r="B12" i="11"/>
  <c r="B13" i="11" s="1"/>
  <c r="B14" i="11" s="1"/>
  <c r="B15" i="11" s="1"/>
  <c r="B16" i="11" s="1"/>
  <c r="B17" i="11" s="1"/>
  <c r="B18" i="11" s="1"/>
  <c r="B19" i="11" s="1"/>
  <c r="B20" i="11" s="1"/>
  <c r="B21" i="11" s="1"/>
  <c r="B22" i="11" s="1"/>
  <c r="B23" i="11" s="1"/>
  <c r="B24" i="11" s="1"/>
  <c r="B25" i="11" s="1"/>
  <c r="B26" i="11" s="1"/>
  <c r="B27" i="11" s="1"/>
  <c r="B28" i="11" s="1"/>
  <c r="B29" i="11" s="1"/>
  <c r="B30" i="11" s="1"/>
  <c r="B31" i="11" s="1"/>
  <c r="B32" i="11" s="1"/>
  <c r="B33" i="11" s="1"/>
  <c r="B34" i="11" s="1"/>
  <c r="B35" i="11" s="1"/>
  <c r="B36" i="11" s="1"/>
  <c r="B37" i="11" s="1"/>
  <c r="B38" i="11" s="1"/>
  <c r="B39" i="11" s="1"/>
  <c r="B40" i="11" s="1"/>
  <c r="B41" i="11" s="1"/>
  <c r="B42" i="11" s="1"/>
  <c r="B43" i="11" s="1"/>
  <c r="B44" i="11" s="1"/>
  <c r="B45" i="11" s="1"/>
  <c r="B46" i="11" s="1"/>
  <c r="B47" i="11" s="1"/>
  <c r="B48" i="11" s="1"/>
  <c r="B49" i="11" s="1"/>
  <c r="B50" i="11" s="1"/>
  <c r="B51" i="11" s="1"/>
  <c r="B52" i="11" s="1"/>
  <c r="B53" i="11" s="1"/>
  <c r="B54" i="11" s="1"/>
  <c r="B55" i="11" s="1"/>
  <c r="B56" i="11" s="1"/>
  <c r="B57" i="11" s="1"/>
  <c r="B58" i="11" s="1"/>
  <c r="B59" i="11" s="1"/>
  <c r="B60" i="11" s="1"/>
  <c r="B61" i="11" s="1"/>
  <c r="B62" i="11" s="1"/>
  <c r="B63" i="11" s="1"/>
  <c r="B64" i="11" s="1"/>
  <c r="B65" i="11" s="1"/>
  <c r="B66" i="11" s="1"/>
  <c r="B67" i="11" s="1"/>
  <c r="B68" i="11" s="1"/>
  <c r="B69" i="11" s="1"/>
  <c r="B70" i="11" s="1"/>
  <c r="B71" i="11" s="1"/>
  <c r="B72" i="11" s="1"/>
  <c r="B73" i="11" s="1"/>
  <c r="B74" i="11" s="1"/>
  <c r="B75" i="11" s="1"/>
  <c r="B76" i="11" s="1"/>
  <c r="B77" i="11" s="1"/>
  <c r="B78" i="11" s="1"/>
  <c r="B79" i="11" s="1"/>
  <c r="B80" i="11" s="1"/>
  <c r="B81" i="11" s="1"/>
  <c r="B82" i="11" s="1"/>
  <c r="B83" i="11" s="1"/>
  <c r="B84" i="11" s="1"/>
  <c r="B85" i="11" s="1"/>
  <c r="B86" i="11" s="1"/>
  <c r="B87" i="11" s="1"/>
  <c r="B88" i="11" s="1"/>
  <c r="B89" i="11" s="1"/>
  <c r="B90" i="11" s="1"/>
  <c r="B91" i="11" s="1"/>
  <c r="B92" i="11" s="1"/>
  <c r="B93" i="11" s="1"/>
  <c r="B94" i="11" s="1"/>
  <c r="B95" i="11" s="1"/>
  <c r="B96" i="11" s="1"/>
  <c r="B97" i="11" s="1"/>
  <c r="B98" i="11" s="1"/>
  <c r="B99" i="11" s="1"/>
  <c r="B100" i="11" s="1"/>
  <c r="B101" i="11" s="1"/>
  <c r="B102" i="11" s="1"/>
  <c r="B103" i="11" s="1"/>
  <c r="B104" i="11" s="1"/>
  <c r="B105" i="11" s="1"/>
  <c r="B106" i="11" s="1"/>
  <c r="B107" i="11" s="1"/>
  <c r="B108" i="11" s="1"/>
  <c r="B109" i="11" s="1"/>
  <c r="B110" i="11" s="1"/>
  <c r="B111" i="11" s="1"/>
  <c r="B112" i="11" s="1"/>
  <c r="B113" i="11" s="1"/>
  <c r="B114" i="11" s="1"/>
  <c r="B115" i="11" s="1"/>
  <c r="B116" i="11" s="1"/>
  <c r="B117" i="11" s="1"/>
  <c r="B118" i="11" s="1"/>
  <c r="B119" i="11" s="1"/>
  <c r="B120" i="11" s="1"/>
  <c r="B121" i="11" s="1"/>
  <c r="B122" i="11" s="1"/>
  <c r="B123" i="11" s="1"/>
  <c r="B124" i="11" s="1"/>
  <c r="B125" i="11" s="1"/>
  <c r="B126" i="11" s="1"/>
  <c r="B127" i="11" s="1"/>
  <c r="B128" i="11" s="1"/>
  <c r="B129" i="11" s="1"/>
  <c r="B130" i="11" s="1"/>
  <c r="B131" i="11" s="1"/>
  <c r="B132" i="11" s="1"/>
  <c r="B133" i="11" s="1"/>
  <c r="B134" i="11" s="1"/>
  <c r="B135" i="11" s="1"/>
  <c r="B136" i="11" s="1"/>
  <c r="B137" i="11" s="1"/>
  <c r="B138" i="11" s="1"/>
  <c r="B139" i="11" s="1"/>
  <c r="B140" i="11" s="1"/>
  <c r="B141" i="11" s="1"/>
  <c r="B142" i="11" s="1"/>
  <c r="B143" i="11" s="1"/>
  <c r="B144" i="11" s="1"/>
  <c r="B145" i="11" s="1"/>
  <c r="B146" i="11" s="1"/>
  <c r="B147" i="11" s="1"/>
  <c r="B148" i="11" s="1"/>
  <c r="B149" i="11" s="1"/>
  <c r="B150" i="11" s="1"/>
  <c r="B151" i="11" s="1"/>
  <c r="B152" i="11" s="1"/>
  <c r="B153" i="11" s="1"/>
  <c r="B154" i="11" s="1"/>
  <c r="B155" i="11" s="1"/>
  <c r="B156" i="11" s="1"/>
  <c r="B157" i="11" s="1"/>
  <c r="B158" i="11" s="1"/>
  <c r="B159" i="11" s="1"/>
  <c r="B160" i="11" s="1"/>
  <c r="B13" i="10"/>
  <c r="B14" i="10" s="1"/>
  <c r="B15" i="10" s="1"/>
  <c r="B16" i="10" s="1"/>
  <c r="B17" i="10" s="1"/>
  <c r="B18" i="10" s="1"/>
  <c r="B19" i="10" s="1"/>
  <c r="B20" i="10" s="1"/>
  <c r="B21" i="10" s="1"/>
  <c r="B22" i="10" s="1"/>
  <c r="B23" i="10" s="1"/>
  <c r="B24" i="10" s="1"/>
  <c r="B25" i="10" s="1"/>
  <c r="B26" i="10" s="1"/>
  <c r="B27" i="10" s="1"/>
  <c r="B28" i="10" s="1"/>
  <c r="B29" i="10" s="1"/>
  <c r="B30" i="10" s="1"/>
  <c r="B31" i="10" s="1"/>
  <c r="B32" i="10" s="1"/>
  <c r="B33" i="10" s="1"/>
  <c r="B34" i="10" s="1"/>
  <c r="B35" i="10" s="1"/>
  <c r="B36" i="10" s="1"/>
  <c r="B37" i="10" s="1"/>
  <c r="B38" i="10" s="1"/>
  <c r="B39" i="10" s="1"/>
  <c r="B40" i="10" s="1"/>
  <c r="B41" i="10" s="1"/>
  <c r="B42" i="10" s="1"/>
  <c r="B43" i="10" s="1"/>
  <c r="B44" i="10" s="1"/>
  <c r="B45" i="10" s="1"/>
  <c r="B46" i="10" s="1"/>
  <c r="B47" i="10" s="1"/>
  <c r="B48" i="10" s="1"/>
  <c r="B49" i="10" s="1"/>
  <c r="B50" i="10" s="1"/>
  <c r="B51" i="10" s="1"/>
  <c r="B52" i="10" s="1"/>
  <c r="B53" i="10" s="1"/>
  <c r="B54" i="10" s="1"/>
  <c r="B55" i="10" s="1"/>
  <c r="B56" i="10" s="1"/>
  <c r="B57" i="10" s="1"/>
  <c r="B58" i="10" s="1"/>
  <c r="B59" i="10" s="1"/>
  <c r="B60" i="10" s="1"/>
  <c r="B61" i="10" s="1"/>
  <c r="B62" i="10" s="1"/>
  <c r="B63" i="10" s="1"/>
  <c r="B64" i="10" s="1"/>
  <c r="B65" i="10" s="1"/>
  <c r="B66" i="10" s="1"/>
  <c r="B67" i="10" s="1"/>
  <c r="B68" i="10" s="1"/>
  <c r="B69" i="10" s="1"/>
  <c r="B70" i="10" s="1"/>
  <c r="B71" i="10" s="1"/>
  <c r="B72" i="10" s="1"/>
  <c r="B73" i="10" s="1"/>
  <c r="B74" i="10" s="1"/>
  <c r="B75" i="10" s="1"/>
  <c r="B76" i="10" s="1"/>
  <c r="B77" i="10" s="1"/>
  <c r="B78" i="10" s="1"/>
  <c r="B79" i="10" s="1"/>
  <c r="B80" i="10" s="1"/>
  <c r="B81" i="10" s="1"/>
  <c r="B82" i="10" s="1"/>
  <c r="B83" i="10" s="1"/>
  <c r="B84" i="10" s="1"/>
  <c r="B85" i="10" s="1"/>
  <c r="B86" i="10" s="1"/>
  <c r="B87" i="10" s="1"/>
  <c r="B88" i="10" s="1"/>
  <c r="B89" i="10" s="1"/>
  <c r="B90" i="10" s="1"/>
  <c r="B91" i="10" s="1"/>
  <c r="B92" i="10" s="1"/>
  <c r="B93" i="10" s="1"/>
  <c r="B94" i="10" s="1"/>
  <c r="B95" i="10" s="1"/>
  <c r="B96" i="10" s="1"/>
  <c r="B97" i="10" s="1"/>
  <c r="B98" i="10" s="1"/>
  <c r="B99" i="10" s="1"/>
  <c r="B100" i="10" s="1"/>
  <c r="B101" i="10" s="1"/>
  <c r="B102" i="10" s="1"/>
  <c r="B103" i="10" s="1"/>
  <c r="B104" i="10" s="1"/>
  <c r="B105" i="10" s="1"/>
  <c r="B106" i="10" s="1"/>
  <c r="B107" i="10" s="1"/>
  <c r="B108" i="10" s="1"/>
  <c r="B109" i="10" s="1"/>
  <c r="B110" i="10" s="1"/>
  <c r="B111" i="10" s="1"/>
  <c r="B112" i="10" s="1"/>
  <c r="B113" i="10" s="1"/>
  <c r="B114" i="10" s="1"/>
  <c r="B115" i="10" s="1"/>
  <c r="B116" i="10" s="1"/>
  <c r="B117" i="10" s="1"/>
  <c r="B118" i="10" s="1"/>
  <c r="B119" i="10" s="1"/>
  <c r="B120" i="10" s="1"/>
  <c r="B121" i="10" s="1"/>
  <c r="B122" i="10" s="1"/>
  <c r="B123" i="10" s="1"/>
  <c r="B124" i="10" s="1"/>
  <c r="B125" i="10" s="1"/>
  <c r="B126" i="10" s="1"/>
  <c r="B127" i="10" s="1"/>
  <c r="B128" i="10" s="1"/>
  <c r="B129" i="10" s="1"/>
  <c r="B130" i="10" s="1"/>
  <c r="B131" i="10" s="1"/>
  <c r="B132" i="10" s="1"/>
  <c r="B133" i="10" s="1"/>
  <c r="B134" i="10" s="1"/>
  <c r="B135" i="10" s="1"/>
  <c r="B136" i="10" s="1"/>
  <c r="B137" i="10" s="1"/>
  <c r="B138" i="10" s="1"/>
  <c r="B139" i="10" s="1"/>
  <c r="B140" i="10" s="1"/>
  <c r="B141" i="10" s="1"/>
  <c r="B142" i="10" s="1"/>
  <c r="B143" i="10" s="1"/>
  <c r="B144" i="10" s="1"/>
  <c r="B145" i="10" s="1"/>
  <c r="B146" i="10" s="1"/>
  <c r="B147" i="10" s="1"/>
  <c r="B148" i="10" s="1"/>
  <c r="B149" i="10" s="1"/>
  <c r="B150" i="10" s="1"/>
  <c r="B151" i="10" s="1"/>
  <c r="B152" i="10" s="1"/>
  <c r="B153" i="10" s="1"/>
  <c r="B154" i="10" s="1"/>
  <c r="B155" i="10" s="1"/>
  <c r="B156" i="10" s="1"/>
  <c r="B157" i="10" s="1"/>
  <c r="B158" i="10" s="1"/>
  <c r="B159" i="10" s="1"/>
  <c r="B160" i="10" s="1"/>
  <c r="M11" i="13"/>
  <c r="L11" i="13" s="1"/>
  <c r="M11" i="12"/>
  <c r="L11" i="12" s="1"/>
  <c r="M11" i="11"/>
  <c r="L11" i="11" s="1"/>
  <c r="B12" i="9"/>
  <c r="B13" i="9" s="1"/>
  <c r="B14" i="9" s="1"/>
  <c r="B15" i="9" s="1"/>
  <c r="B16" i="9" s="1"/>
  <c r="B17" i="9" s="1"/>
  <c r="B18" i="9" s="1"/>
  <c r="B19" i="9" s="1"/>
  <c r="B20" i="9" s="1"/>
  <c r="B21" i="9" s="1"/>
  <c r="B22" i="9" s="1"/>
  <c r="B23" i="9" s="1"/>
  <c r="B24" i="9" s="1"/>
  <c r="B25" i="9" s="1"/>
  <c r="B26" i="9" s="1"/>
  <c r="B27" i="9" s="1"/>
  <c r="B28" i="9" s="1"/>
  <c r="B29" i="9" s="1"/>
  <c r="B30" i="9" s="1"/>
  <c r="B5" i="15"/>
  <c r="F5" i="15" s="1"/>
  <c r="B5" i="19"/>
  <c r="F5" i="19" s="1"/>
  <c r="B5" i="23"/>
  <c r="F5" i="23" s="1"/>
  <c r="B5" i="30"/>
  <c r="F5" i="30" s="1"/>
  <c r="B5" i="24"/>
  <c r="F5" i="24" s="1"/>
  <c r="B12" i="10" l="1"/>
  <c r="B5" i="32"/>
  <c r="G5" i="32" s="1"/>
  <c r="F5" i="32" s="1"/>
  <c r="B5" i="13"/>
  <c r="B5" i="12"/>
  <c r="B5" i="11"/>
  <c r="B5" i="10"/>
  <c r="F5" i="10" s="1"/>
  <c r="B5" i="9"/>
  <c r="B5" i="8"/>
  <c r="B4" i="32"/>
  <c r="D2" i="32"/>
  <c r="B2" i="32"/>
  <c r="B4" i="30"/>
  <c r="D2" i="30"/>
  <c r="B2" i="30"/>
  <c r="B4" i="24"/>
  <c r="D2" i="24"/>
  <c r="I28" i="24" s="1"/>
  <c r="H28" i="24" s="1"/>
  <c r="B2" i="24"/>
  <c r="B4" i="23"/>
  <c r="D2" i="23"/>
  <c r="B2" i="23"/>
  <c r="B4" i="19"/>
  <c r="D2" i="19"/>
  <c r="B2" i="19"/>
  <c r="B4" i="15"/>
  <c r="D2" i="15"/>
  <c r="H15" i="15" s="1"/>
  <c r="G15" i="15" s="1"/>
  <c r="B2" i="15"/>
  <c r="B4" i="13"/>
  <c r="D2" i="13"/>
  <c r="B2" i="13"/>
  <c r="B4" i="12"/>
  <c r="D2" i="12"/>
  <c r="B2" i="12"/>
  <c r="B4" i="11"/>
  <c r="D2" i="11"/>
  <c r="B2" i="11"/>
  <c r="B4" i="10"/>
  <c r="D2" i="10"/>
  <c r="B2" i="10"/>
  <c r="B4" i="9"/>
  <c r="D2" i="9"/>
  <c r="B2" i="9"/>
  <c r="B4" i="8"/>
  <c r="D2" i="8"/>
  <c r="H14" i="8" s="1"/>
  <c r="G14" i="8" s="1"/>
  <c r="B2" i="8"/>
  <c r="G17" i="3"/>
  <c r="F17" i="3" s="1"/>
  <c r="G16" i="3"/>
  <c r="F16" i="3" s="1"/>
  <c r="G15" i="3"/>
  <c r="F15" i="3" s="1"/>
  <c r="G14" i="3"/>
  <c r="F14" i="3" s="1"/>
  <c r="G13" i="3"/>
  <c r="F13" i="3" s="1"/>
  <c r="G12" i="3"/>
  <c r="F12" i="3" s="1"/>
  <c r="G11" i="3"/>
  <c r="F11" i="3" s="1"/>
  <c r="D2" i="3"/>
  <c r="B4" i="3"/>
  <c r="B2" i="3"/>
  <c r="G15" i="4"/>
  <c r="M159" i="10" l="1"/>
  <c r="L159" i="10" s="1"/>
  <c r="M151" i="10"/>
  <c r="L151" i="10" s="1"/>
  <c r="M144" i="10"/>
  <c r="L144" i="10" s="1"/>
  <c r="M130" i="10"/>
  <c r="L130" i="10" s="1"/>
  <c r="M123" i="10"/>
  <c r="L123" i="10" s="1"/>
  <c r="M115" i="10"/>
  <c r="L115" i="10" s="1"/>
  <c r="M108" i="10"/>
  <c r="L108" i="10" s="1"/>
  <c r="M101" i="10"/>
  <c r="L101" i="10" s="1"/>
  <c r="M94" i="10"/>
  <c r="L94" i="10" s="1"/>
  <c r="M86" i="10"/>
  <c r="L86" i="10" s="1"/>
  <c r="M79" i="10"/>
  <c r="L79" i="10" s="1"/>
  <c r="M72" i="10"/>
  <c r="L72" i="10" s="1"/>
  <c r="M57" i="10"/>
  <c r="L57" i="10" s="1"/>
  <c r="M49" i="10"/>
  <c r="L49" i="10" s="1"/>
  <c r="M42" i="10"/>
  <c r="L42" i="10" s="1"/>
  <c r="M35" i="10"/>
  <c r="L35" i="10" s="1"/>
  <c r="M28" i="10"/>
  <c r="L28" i="10" s="1"/>
  <c r="M20" i="10"/>
  <c r="L20" i="10" s="1"/>
  <c r="M13" i="10"/>
  <c r="L13" i="10" s="1"/>
  <c r="M133" i="10"/>
  <c r="L133" i="10" s="1"/>
  <c r="M97" i="10"/>
  <c r="L97" i="10" s="1"/>
  <c r="M75" i="10"/>
  <c r="L75" i="10" s="1"/>
  <c r="M53" i="10"/>
  <c r="L53" i="10" s="1"/>
  <c r="M24" i="10"/>
  <c r="L24" i="10" s="1"/>
  <c r="M145" i="10"/>
  <c r="L145" i="10" s="1"/>
  <c r="M117" i="10"/>
  <c r="L117" i="10" s="1"/>
  <c r="M88" i="10"/>
  <c r="L88" i="10" s="1"/>
  <c r="M51" i="10"/>
  <c r="L51" i="10" s="1"/>
  <c r="M30" i="10"/>
  <c r="L30" i="10" s="1"/>
  <c r="M131" i="10"/>
  <c r="L131" i="10" s="1"/>
  <c r="M109" i="10"/>
  <c r="L109" i="10" s="1"/>
  <c r="M80" i="10"/>
  <c r="L80" i="10" s="1"/>
  <c r="M43" i="10"/>
  <c r="L43" i="10" s="1"/>
  <c r="M14" i="10"/>
  <c r="L14" i="10" s="1"/>
  <c r="M158" i="10"/>
  <c r="L158" i="10" s="1"/>
  <c r="M150" i="10"/>
  <c r="L150" i="10" s="1"/>
  <c r="M143" i="10"/>
  <c r="L143" i="10" s="1"/>
  <c r="M136" i="10"/>
  <c r="L136" i="10" s="1"/>
  <c r="M129" i="10"/>
  <c r="L129" i="10" s="1"/>
  <c r="M122" i="10"/>
  <c r="L122" i="10" s="1"/>
  <c r="M114" i="10"/>
  <c r="L114" i="10" s="1"/>
  <c r="M107" i="10"/>
  <c r="L107" i="10" s="1"/>
  <c r="M100" i="10"/>
  <c r="L100" i="10" s="1"/>
  <c r="M93" i="10"/>
  <c r="L93" i="10" s="1"/>
  <c r="M85" i="10"/>
  <c r="L85" i="10" s="1"/>
  <c r="M78" i="10"/>
  <c r="L78" i="10" s="1"/>
  <c r="M71" i="10"/>
  <c r="L71" i="10" s="1"/>
  <c r="M64" i="10"/>
  <c r="L64" i="10" s="1"/>
  <c r="M56" i="10"/>
  <c r="L56" i="10" s="1"/>
  <c r="M41" i="10"/>
  <c r="L41" i="10" s="1"/>
  <c r="M34" i="10"/>
  <c r="L34" i="10" s="1"/>
  <c r="M27" i="10"/>
  <c r="L27" i="10" s="1"/>
  <c r="M19" i="10"/>
  <c r="L19" i="10" s="1"/>
  <c r="M12" i="10"/>
  <c r="L12" i="10" s="1"/>
  <c r="M147" i="10"/>
  <c r="L147" i="10" s="1"/>
  <c r="M119" i="10"/>
  <c r="L119" i="10" s="1"/>
  <c r="M68" i="10"/>
  <c r="L68" i="10" s="1"/>
  <c r="M39" i="10"/>
  <c r="L39" i="10" s="1"/>
  <c r="M138" i="10"/>
  <c r="L138" i="10" s="1"/>
  <c r="M110" i="10"/>
  <c r="L110" i="10" s="1"/>
  <c r="M96" i="10"/>
  <c r="L96" i="10" s="1"/>
  <c r="M66" i="10"/>
  <c r="L66" i="10" s="1"/>
  <c r="M22" i="10"/>
  <c r="L22" i="10" s="1"/>
  <c r="M160" i="10"/>
  <c r="L160" i="10" s="1"/>
  <c r="M116" i="10"/>
  <c r="L116" i="10" s="1"/>
  <c r="M29" i="10"/>
  <c r="L29" i="10" s="1"/>
  <c r="M157" i="10"/>
  <c r="L157" i="10" s="1"/>
  <c r="M149" i="10"/>
  <c r="L149" i="10" s="1"/>
  <c r="M142" i="10"/>
  <c r="L142" i="10" s="1"/>
  <c r="M135" i="10"/>
  <c r="L135" i="10" s="1"/>
  <c r="M121" i="10"/>
  <c r="L121" i="10" s="1"/>
  <c r="M113" i="10"/>
  <c r="L113" i="10" s="1"/>
  <c r="M106" i="10"/>
  <c r="L106" i="10" s="1"/>
  <c r="M99" i="10"/>
  <c r="L99" i="10" s="1"/>
  <c r="M92" i="10"/>
  <c r="L92" i="10" s="1"/>
  <c r="M84" i="10"/>
  <c r="L84" i="10" s="1"/>
  <c r="M77" i="10"/>
  <c r="L77" i="10" s="1"/>
  <c r="M70" i="10"/>
  <c r="L70" i="10" s="1"/>
  <c r="M63" i="10"/>
  <c r="L63" i="10" s="1"/>
  <c r="M55" i="10"/>
  <c r="L55" i="10" s="1"/>
  <c r="M48" i="10"/>
  <c r="L48" i="10" s="1"/>
  <c r="M33" i="10"/>
  <c r="L33" i="10" s="1"/>
  <c r="M26" i="10"/>
  <c r="L26" i="10" s="1"/>
  <c r="M18" i="10"/>
  <c r="L18" i="10" s="1"/>
  <c r="M140" i="10"/>
  <c r="L140" i="10" s="1"/>
  <c r="M82" i="10"/>
  <c r="L82" i="10" s="1"/>
  <c r="M61" i="10"/>
  <c r="L61" i="10" s="1"/>
  <c r="M153" i="10"/>
  <c r="L153" i="10" s="1"/>
  <c r="M125" i="10"/>
  <c r="L125" i="10" s="1"/>
  <c r="M103" i="10"/>
  <c r="L103" i="10" s="1"/>
  <c r="M59" i="10"/>
  <c r="L59" i="10" s="1"/>
  <c r="M37" i="10"/>
  <c r="L37" i="10" s="1"/>
  <c r="M124" i="10"/>
  <c r="L124" i="10" s="1"/>
  <c r="M87" i="10"/>
  <c r="L87" i="10" s="1"/>
  <c r="M65" i="10"/>
  <c r="L65" i="10" s="1"/>
  <c r="M36" i="10"/>
  <c r="L36" i="10" s="1"/>
  <c r="M156" i="10"/>
  <c r="L156" i="10" s="1"/>
  <c r="M148" i="10"/>
  <c r="L148" i="10" s="1"/>
  <c r="M141" i="10"/>
  <c r="L141" i="10" s="1"/>
  <c r="M134" i="10"/>
  <c r="L134" i="10" s="1"/>
  <c r="M128" i="10"/>
  <c r="L128" i="10" s="1"/>
  <c r="M120" i="10"/>
  <c r="L120" i="10" s="1"/>
  <c r="M105" i="10"/>
  <c r="L105" i="10" s="1"/>
  <c r="M98" i="10"/>
  <c r="L98" i="10" s="1"/>
  <c r="M91" i="10"/>
  <c r="L91" i="10" s="1"/>
  <c r="M83" i="10"/>
  <c r="L83" i="10" s="1"/>
  <c r="M76" i="10"/>
  <c r="L76" i="10" s="1"/>
  <c r="M69" i="10"/>
  <c r="L69" i="10" s="1"/>
  <c r="M62" i="10"/>
  <c r="L62" i="10" s="1"/>
  <c r="M54" i="10"/>
  <c r="L54" i="10" s="1"/>
  <c r="M47" i="10"/>
  <c r="L47" i="10" s="1"/>
  <c r="M40" i="10"/>
  <c r="L40" i="10" s="1"/>
  <c r="M25" i="10"/>
  <c r="L25" i="10" s="1"/>
  <c r="M17" i="10"/>
  <c r="L17" i="10" s="1"/>
  <c r="M112" i="10"/>
  <c r="L112" i="10" s="1"/>
  <c r="M46" i="10"/>
  <c r="L46" i="10" s="1"/>
  <c r="M132" i="10"/>
  <c r="L132" i="10" s="1"/>
  <c r="M44" i="10"/>
  <c r="L44" i="10" s="1"/>
  <c r="M137" i="10"/>
  <c r="L137" i="10" s="1"/>
  <c r="M95" i="10"/>
  <c r="L95" i="10" s="1"/>
  <c r="M50" i="10"/>
  <c r="L50" i="10" s="1"/>
  <c r="M155" i="10"/>
  <c r="L155" i="10" s="1"/>
  <c r="M127" i="10"/>
  <c r="L127" i="10" s="1"/>
  <c r="M90" i="10"/>
  <c r="L90" i="10" s="1"/>
  <c r="M32" i="10"/>
  <c r="L32" i="10" s="1"/>
  <c r="M73" i="10"/>
  <c r="L73" i="10" s="1"/>
  <c r="M15" i="10"/>
  <c r="L15" i="10" s="1"/>
  <c r="M152" i="10"/>
  <c r="L152" i="10" s="1"/>
  <c r="M102" i="10"/>
  <c r="L102" i="10" s="1"/>
  <c r="M58" i="10"/>
  <c r="L58" i="10" s="1"/>
  <c r="M21" i="10"/>
  <c r="L21" i="10" s="1"/>
  <c r="M154" i="10"/>
  <c r="L154" i="10" s="1"/>
  <c r="M146" i="10"/>
  <c r="L146" i="10" s="1"/>
  <c r="M139" i="10"/>
  <c r="L139" i="10" s="1"/>
  <c r="M126" i="10"/>
  <c r="L126" i="10" s="1"/>
  <c r="M118" i="10"/>
  <c r="L118" i="10" s="1"/>
  <c r="M111" i="10"/>
  <c r="L111" i="10" s="1"/>
  <c r="M104" i="10"/>
  <c r="L104" i="10" s="1"/>
  <c r="M89" i="10"/>
  <c r="L89" i="10" s="1"/>
  <c r="M81" i="10"/>
  <c r="L81" i="10" s="1"/>
  <c r="M74" i="10"/>
  <c r="L74" i="10" s="1"/>
  <c r="M67" i="10"/>
  <c r="L67" i="10" s="1"/>
  <c r="M60" i="10"/>
  <c r="L60" i="10" s="1"/>
  <c r="M52" i="10"/>
  <c r="L52" i="10" s="1"/>
  <c r="M45" i="10"/>
  <c r="L45" i="10" s="1"/>
  <c r="M38" i="10"/>
  <c r="L38" i="10" s="1"/>
  <c r="M31" i="10"/>
  <c r="L31" i="10" s="1"/>
  <c r="M23" i="10"/>
  <c r="L23" i="10" s="1"/>
  <c r="M16" i="10"/>
  <c r="L16" i="10" s="1"/>
  <c r="M19" i="9"/>
  <c r="L19" i="9" s="1"/>
  <c r="M27" i="9"/>
  <c r="L27" i="9" s="1"/>
  <c r="M30" i="9"/>
  <c r="L30" i="9" s="1"/>
  <c r="M23" i="9"/>
  <c r="L23" i="9" s="1"/>
  <c r="M24" i="9"/>
  <c r="L24" i="9" s="1"/>
  <c r="M20" i="9"/>
  <c r="L20" i="9" s="1"/>
  <c r="M28" i="9"/>
  <c r="L28" i="9" s="1"/>
  <c r="M15" i="9"/>
  <c r="L15" i="9" s="1"/>
  <c r="M13" i="9"/>
  <c r="L13" i="9" s="1"/>
  <c r="M21" i="9"/>
  <c r="L21" i="9" s="1"/>
  <c r="M29" i="9"/>
  <c r="L29" i="9" s="1"/>
  <c r="M22" i="9"/>
  <c r="L22" i="9" s="1"/>
  <c r="M16" i="9"/>
  <c r="L16" i="9" s="1"/>
  <c r="M17" i="9"/>
  <c r="L17" i="9" s="1"/>
  <c r="M26" i="9"/>
  <c r="L26" i="9" s="1"/>
  <c r="M14" i="9"/>
  <c r="L14" i="9" s="1"/>
  <c r="M12" i="9"/>
  <c r="L12" i="9" s="1"/>
  <c r="M25" i="9"/>
  <c r="L25" i="9" s="1"/>
  <c r="M18" i="9"/>
  <c r="L18" i="9" s="1"/>
  <c r="M13" i="13"/>
  <c r="L13" i="13" s="1"/>
  <c r="M20" i="13"/>
  <c r="L20" i="13" s="1"/>
  <c r="M26" i="13"/>
  <c r="L26" i="13" s="1"/>
  <c r="M22" i="13"/>
  <c r="L22" i="13" s="1"/>
  <c r="M16" i="13"/>
  <c r="L16" i="13" s="1"/>
  <c r="M29" i="13"/>
  <c r="L29" i="13" s="1"/>
  <c r="M17" i="13"/>
  <c r="L17" i="13" s="1"/>
  <c r="M30" i="13"/>
  <c r="L30" i="13" s="1"/>
  <c r="M18" i="13"/>
  <c r="L18" i="13" s="1"/>
  <c r="M19" i="13"/>
  <c r="L19" i="13" s="1"/>
  <c r="M14" i="13"/>
  <c r="L14" i="13" s="1"/>
  <c r="M21" i="13"/>
  <c r="L21" i="13" s="1"/>
  <c r="M27" i="13"/>
  <c r="L27" i="13" s="1"/>
  <c r="M15" i="13"/>
  <c r="L15" i="13" s="1"/>
  <c r="M28" i="13"/>
  <c r="L28" i="13" s="1"/>
  <c r="M23" i="13"/>
  <c r="L23" i="13" s="1"/>
  <c r="M12" i="13"/>
  <c r="L12" i="13" s="1"/>
  <c r="M25" i="13"/>
  <c r="L25" i="13" s="1"/>
  <c r="M24" i="13"/>
  <c r="L24" i="13" s="1"/>
  <c r="M160" i="11"/>
  <c r="L160" i="11" s="1"/>
  <c r="M154" i="11"/>
  <c r="L154" i="11" s="1"/>
  <c r="M149" i="11"/>
  <c r="L149" i="11" s="1"/>
  <c r="M144" i="11"/>
  <c r="L144" i="11" s="1"/>
  <c r="M138" i="11"/>
  <c r="L138" i="11" s="1"/>
  <c r="M133" i="11"/>
  <c r="L133" i="11" s="1"/>
  <c r="M128" i="11"/>
  <c r="L128" i="11" s="1"/>
  <c r="M122" i="11"/>
  <c r="L122" i="11" s="1"/>
  <c r="M117" i="11"/>
  <c r="L117" i="11" s="1"/>
  <c r="M112" i="11"/>
  <c r="L112" i="11" s="1"/>
  <c r="M106" i="11"/>
  <c r="L106" i="11" s="1"/>
  <c r="M101" i="11"/>
  <c r="L101" i="11" s="1"/>
  <c r="M96" i="11"/>
  <c r="L96" i="11" s="1"/>
  <c r="M90" i="11"/>
  <c r="L90" i="11" s="1"/>
  <c r="M85" i="11"/>
  <c r="L85" i="11" s="1"/>
  <c r="M80" i="11"/>
  <c r="L80" i="11" s="1"/>
  <c r="M74" i="11"/>
  <c r="L74" i="11" s="1"/>
  <c r="M69" i="11"/>
  <c r="L69" i="11" s="1"/>
  <c r="M64" i="11"/>
  <c r="L64" i="11" s="1"/>
  <c r="M58" i="11"/>
  <c r="L58" i="11" s="1"/>
  <c r="M53" i="11"/>
  <c r="L53" i="11" s="1"/>
  <c r="M48" i="11"/>
  <c r="L48" i="11" s="1"/>
  <c r="M42" i="11"/>
  <c r="L42" i="11" s="1"/>
  <c r="M37" i="11"/>
  <c r="L37" i="11" s="1"/>
  <c r="M32" i="11"/>
  <c r="L32" i="11" s="1"/>
  <c r="M26" i="11"/>
  <c r="L26" i="11" s="1"/>
  <c r="M21" i="11"/>
  <c r="L21" i="11" s="1"/>
  <c r="M16" i="11"/>
  <c r="L16" i="11" s="1"/>
  <c r="M145" i="11"/>
  <c r="L145" i="11" s="1"/>
  <c r="M129" i="11"/>
  <c r="L129" i="11" s="1"/>
  <c r="M113" i="11"/>
  <c r="L113" i="11" s="1"/>
  <c r="M92" i="11"/>
  <c r="L92" i="11" s="1"/>
  <c r="M70" i="11"/>
  <c r="L70" i="11" s="1"/>
  <c r="M49" i="11"/>
  <c r="L49" i="11" s="1"/>
  <c r="M33" i="11"/>
  <c r="L33" i="11" s="1"/>
  <c r="M43" i="11"/>
  <c r="L43" i="11" s="1"/>
  <c r="M159" i="11"/>
  <c r="L159" i="11" s="1"/>
  <c r="M143" i="11"/>
  <c r="L143" i="11" s="1"/>
  <c r="M127" i="11"/>
  <c r="L127" i="11" s="1"/>
  <c r="M111" i="11"/>
  <c r="L111" i="11" s="1"/>
  <c r="M95" i="11"/>
  <c r="L95" i="11" s="1"/>
  <c r="M79" i="11"/>
  <c r="L79" i="11" s="1"/>
  <c r="M63" i="11"/>
  <c r="L63" i="11" s="1"/>
  <c r="M47" i="11"/>
  <c r="L47" i="11" s="1"/>
  <c r="M31" i="11"/>
  <c r="L31" i="11" s="1"/>
  <c r="M15" i="11"/>
  <c r="L15" i="11" s="1"/>
  <c r="M150" i="11"/>
  <c r="L150" i="11" s="1"/>
  <c r="M124" i="11"/>
  <c r="L124" i="11" s="1"/>
  <c r="M102" i="11"/>
  <c r="L102" i="11" s="1"/>
  <c r="M86" i="11"/>
  <c r="L86" i="11" s="1"/>
  <c r="M60" i="11"/>
  <c r="L60" i="11" s="1"/>
  <c r="M44" i="11"/>
  <c r="L44" i="11" s="1"/>
  <c r="M17" i="11"/>
  <c r="L17" i="11" s="1"/>
  <c r="M155" i="11"/>
  <c r="L155" i="11" s="1"/>
  <c r="M158" i="11"/>
  <c r="L158" i="11" s="1"/>
  <c r="M153" i="11"/>
  <c r="L153" i="11" s="1"/>
  <c r="M148" i="11"/>
  <c r="L148" i="11" s="1"/>
  <c r="M142" i="11"/>
  <c r="L142" i="11" s="1"/>
  <c r="M137" i="11"/>
  <c r="L137" i="11" s="1"/>
  <c r="M132" i="11"/>
  <c r="L132" i="11" s="1"/>
  <c r="M126" i="11"/>
  <c r="L126" i="11" s="1"/>
  <c r="M121" i="11"/>
  <c r="L121" i="11" s="1"/>
  <c r="M116" i="11"/>
  <c r="L116" i="11" s="1"/>
  <c r="M110" i="11"/>
  <c r="L110" i="11" s="1"/>
  <c r="M105" i="11"/>
  <c r="L105" i="11" s="1"/>
  <c r="M100" i="11"/>
  <c r="L100" i="11" s="1"/>
  <c r="M94" i="11"/>
  <c r="L94" i="11" s="1"/>
  <c r="M89" i="11"/>
  <c r="L89" i="11" s="1"/>
  <c r="M84" i="11"/>
  <c r="L84" i="11" s="1"/>
  <c r="M78" i="11"/>
  <c r="L78" i="11" s="1"/>
  <c r="M73" i="11"/>
  <c r="L73" i="11" s="1"/>
  <c r="M68" i="11"/>
  <c r="L68" i="11" s="1"/>
  <c r="M62" i="11"/>
  <c r="L62" i="11" s="1"/>
  <c r="M57" i="11"/>
  <c r="L57" i="11" s="1"/>
  <c r="M52" i="11"/>
  <c r="L52" i="11" s="1"/>
  <c r="M46" i="11"/>
  <c r="L46" i="11" s="1"/>
  <c r="M41" i="11"/>
  <c r="L41" i="11" s="1"/>
  <c r="M36" i="11"/>
  <c r="L36" i="11" s="1"/>
  <c r="M30" i="11"/>
  <c r="L30" i="11" s="1"/>
  <c r="M25" i="11"/>
  <c r="L25" i="11" s="1"/>
  <c r="M20" i="11"/>
  <c r="L20" i="11" s="1"/>
  <c r="M14" i="11"/>
  <c r="L14" i="11" s="1"/>
  <c r="M156" i="11"/>
  <c r="L156" i="11" s="1"/>
  <c r="M118" i="11"/>
  <c r="L118" i="11" s="1"/>
  <c r="M108" i="11"/>
  <c r="L108" i="11" s="1"/>
  <c r="M81" i="11"/>
  <c r="L81" i="11" s="1"/>
  <c r="M54" i="11"/>
  <c r="L54" i="11" s="1"/>
  <c r="M28" i="11"/>
  <c r="L28" i="11" s="1"/>
  <c r="M75" i="11"/>
  <c r="L75" i="11" s="1"/>
  <c r="M147" i="11"/>
  <c r="L147" i="11" s="1"/>
  <c r="M131" i="11"/>
  <c r="L131" i="11" s="1"/>
  <c r="M115" i="11"/>
  <c r="L115" i="11" s="1"/>
  <c r="M99" i="11"/>
  <c r="L99" i="11" s="1"/>
  <c r="M83" i="11"/>
  <c r="L83" i="11" s="1"/>
  <c r="M67" i="11"/>
  <c r="L67" i="11" s="1"/>
  <c r="M51" i="11"/>
  <c r="L51" i="11" s="1"/>
  <c r="M35" i="11"/>
  <c r="L35" i="11" s="1"/>
  <c r="M19" i="11"/>
  <c r="L19" i="11" s="1"/>
  <c r="M140" i="11"/>
  <c r="L140" i="11" s="1"/>
  <c r="M76" i="11"/>
  <c r="L76" i="11" s="1"/>
  <c r="M22" i="11"/>
  <c r="L22" i="11" s="1"/>
  <c r="M139" i="11"/>
  <c r="L139" i="11" s="1"/>
  <c r="M91" i="11"/>
  <c r="L91" i="11" s="1"/>
  <c r="M27" i="11"/>
  <c r="L27" i="11" s="1"/>
  <c r="M157" i="11"/>
  <c r="L157" i="11" s="1"/>
  <c r="M152" i="11"/>
  <c r="L152" i="11" s="1"/>
  <c r="M146" i="11"/>
  <c r="L146" i="11" s="1"/>
  <c r="M141" i="11"/>
  <c r="L141" i="11" s="1"/>
  <c r="M136" i="11"/>
  <c r="L136" i="11" s="1"/>
  <c r="M130" i="11"/>
  <c r="L130" i="11" s="1"/>
  <c r="M125" i="11"/>
  <c r="L125" i="11" s="1"/>
  <c r="M120" i="11"/>
  <c r="L120" i="11" s="1"/>
  <c r="M114" i="11"/>
  <c r="L114" i="11" s="1"/>
  <c r="M109" i="11"/>
  <c r="L109" i="11" s="1"/>
  <c r="M104" i="11"/>
  <c r="L104" i="11" s="1"/>
  <c r="M98" i="11"/>
  <c r="L98" i="11" s="1"/>
  <c r="M93" i="11"/>
  <c r="L93" i="11" s="1"/>
  <c r="M88" i="11"/>
  <c r="L88" i="11" s="1"/>
  <c r="M82" i="11"/>
  <c r="L82" i="11" s="1"/>
  <c r="M77" i="11"/>
  <c r="L77" i="11" s="1"/>
  <c r="M72" i="11"/>
  <c r="L72" i="11" s="1"/>
  <c r="M66" i="11"/>
  <c r="L66" i="11" s="1"/>
  <c r="M61" i="11"/>
  <c r="L61" i="11" s="1"/>
  <c r="M56" i="11"/>
  <c r="L56" i="11" s="1"/>
  <c r="M50" i="11"/>
  <c r="L50" i="11" s="1"/>
  <c r="M45" i="11"/>
  <c r="L45" i="11" s="1"/>
  <c r="M40" i="11"/>
  <c r="L40" i="11" s="1"/>
  <c r="M34" i="11"/>
  <c r="L34" i="11" s="1"/>
  <c r="M29" i="11"/>
  <c r="L29" i="11" s="1"/>
  <c r="M24" i="11"/>
  <c r="L24" i="11" s="1"/>
  <c r="M18" i="11"/>
  <c r="L18" i="11" s="1"/>
  <c r="M13" i="11"/>
  <c r="L13" i="11" s="1"/>
  <c r="M134" i="11"/>
  <c r="L134" i="11" s="1"/>
  <c r="M97" i="11"/>
  <c r="L97" i="11" s="1"/>
  <c r="M65" i="11"/>
  <c r="L65" i="11" s="1"/>
  <c r="M38" i="11"/>
  <c r="L38" i="11" s="1"/>
  <c r="M12" i="11"/>
  <c r="L12" i="11" s="1"/>
  <c r="M123" i="11"/>
  <c r="L123" i="11" s="1"/>
  <c r="M107" i="11"/>
  <c r="L107" i="11" s="1"/>
  <c r="M59" i="11"/>
  <c r="L59" i="11" s="1"/>
  <c r="M151" i="11"/>
  <c r="L151" i="11" s="1"/>
  <c r="M135" i="11"/>
  <c r="L135" i="11" s="1"/>
  <c r="M119" i="11"/>
  <c r="L119" i="11" s="1"/>
  <c r="M103" i="11"/>
  <c r="L103" i="11" s="1"/>
  <c r="M87" i="11"/>
  <c r="L87" i="11" s="1"/>
  <c r="M71" i="11"/>
  <c r="L71" i="11" s="1"/>
  <c r="M55" i="11"/>
  <c r="L55" i="11" s="1"/>
  <c r="M39" i="11"/>
  <c r="L39" i="11" s="1"/>
  <c r="M23" i="11"/>
  <c r="L23" i="11" s="1"/>
  <c r="L20" i="19"/>
  <c r="K20" i="19" s="1"/>
  <c r="L23" i="19"/>
  <c r="K23" i="19" s="1"/>
  <c r="L22" i="19"/>
  <c r="K22" i="19" s="1"/>
  <c r="L21" i="19"/>
  <c r="K21" i="19" s="1"/>
  <c r="H18" i="4"/>
  <c r="G18" i="4" s="1"/>
  <c r="H17" i="4"/>
  <c r="G17" i="4" s="1"/>
  <c r="M30" i="12"/>
  <c r="L30" i="12" s="1"/>
  <c r="M29" i="12"/>
  <c r="L29" i="12" s="1"/>
  <c r="M24" i="12"/>
  <c r="L24" i="12" s="1"/>
  <c r="M18" i="12"/>
  <c r="L18" i="12" s="1"/>
  <c r="M13" i="12"/>
  <c r="L13" i="12" s="1"/>
  <c r="M22" i="12"/>
  <c r="L22" i="12" s="1"/>
  <c r="M21" i="12"/>
  <c r="L21" i="12" s="1"/>
  <c r="M28" i="12"/>
  <c r="L28" i="12" s="1"/>
  <c r="M27" i="12"/>
  <c r="L27" i="12" s="1"/>
  <c r="M26" i="12"/>
  <c r="L26" i="12" s="1"/>
  <c r="M15" i="12"/>
  <c r="L15" i="12" s="1"/>
  <c r="M23" i="12"/>
  <c r="L23" i="12" s="1"/>
  <c r="M12" i="12"/>
  <c r="L12" i="12" s="1"/>
  <c r="M16" i="12"/>
  <c r="L16" i="12" s="1"/>
  <c r="M25" i="12"/>
  <c r="L25" i="12" s="1"/>
  <c r="M20" i="12"/>
  <c r="L20" i="12" s="1"/>
  <c r="M14" i="12"/>
  <c r="L14" i="12" s="1"/>
  <c r="M17" i="12"/>
  <c r="L17" i="12" s="1"/>
  <c r="M19" i="12"/>
  <c r="L19" i="12" s="1"/>
  <c r="G14" i="4"/>
  <c r="G13" i="4"/>
  <c r="B5" i="4"/>
  <c r="F5" i="4" s="1"/>
  <c r="F2" i="4"/>
  <c r="E2" i="4" s="1"/>
  <c r="B1" i="4"/>
  <c r="I3" i="4" l="1"/>
  <c r="B5" i="3"/>
  <c r="M11" i="10"/>
  <c r="L11" i="10" s="1"/>
  <c r="J3" i="24" l="1"/>
  <c r="H3" i="24" s="1"/>
  <c r="G3" i="4"/>
  <c r="N3" i="10"/>
  <c r="M3" i="10" s="1"/>
  <c r="I3" i="15"/>
  <c r="H3" i="15" s="1"/>
  <c r="M3" i="19"/>
  <c r="L3" i="19" s="1"/>
  <c r="H3" i="4"/>
  <c r="H3" i="3"/>
  <c r="G3" i="3" s="1"/>
  <c r="N3" i="9"/>
  <c r="M3" i="9" s="1"/>
  <c r="N3" i="12"/>
  <c r="L3" i="12" s="1"/>
  <c r="I3" i="8"/>
  <c r="G3" i="8" s="1"/>
  <c r="I3" i="30"/>
  <c r="H3" i="30" s="1"/>
  <c r="H3" i="32"/>
  <c r="G3" i="32" s="1"/>
  <c r="N3" i="13"/>
  <c r="L3" i="13" s="1"/>
  <c r="N3" i="11"/>
  <c r="L3" i="11" s="1"/>
  <c r="J3" i="23"/>
  <c r="I3" i="23" s="1"/>
  <c r="I3" i="24" l="1"/>
  <c r="F3" i="32"/>
  <c r="L3" i="10"/>
  <c r="H3" i="8"/>
  <c r="K3" i="19"/>
  <c r="M3" i="11"/>
  <c r="F3" i="3"/>
  <c r="G3" i="30"/>
  <c r="M3" i="12"/>
  <c r="H3" i="23"/>
  <c r="L3" i="9"/>
  <c r="M3" i="13"/>
  <c r="G3" i="15"/>
</calcChain>
</file>

<file path=xl/sharedStrings.xml><?xml version="1.0" encoding="utf-8"?>
<sst xmlns="http://schemas.openxmlformats.org/spreadsheetml/2006/main" count="874" uniqueCount="585">
  <si>
    <t/>
  </si>
  <si>
    <t>- identifie et vérifie l'identité du client, et le cas échéant, du bénéficiaire effectif et/ou des personnes agissant pour le compte du client et bénéficiaires acceptants? (5.010)</t>
  </si>
  <si>
    <t>- la classification des risques BC-FT de l'établissement (3.200)</t>
  </si>
  <si>
    <t>- la date de naissance (6.062)</t>
  </si>
  <si>
    <t>- la mise en œuvre des actions de sensibilisation et de formation du personnel en matière de LCB-FT (3.080)</t>
  </si>
  <si>
    <t>- la mise en œuvre des politiques et procédures relatives aux déclarations de soupçon (3.140)</t>
  </si>
  <si>
    <t>- le caractère adapté de la classification des risques BC-FT de l'établissement (3.040)</t>
  </si>
  <si>
    <t>- le caractère adapté des politiques et procédures relatives aux déclarations de soupçon (3.130)</t>
  </si>
  <si>
    <t>- le lieu de naissance (6.063)</t>
  </si>
  <si>
    <t>- le nom et le prénom (6.061)</t>
  </si>
  <si>
    <t>- le traitement des opérations ou de la relation d'affaires avec une personne ou entité faisant l'objet d'une mesure de gel ? (6.080)</t>
  </si>
  <si>
    <t>- les actions de sensibilisation et de formation du personnel en matière de LCB-FT (3.220)</t>
  </si>
  <si>
    <t>- les diligences à mener pour traiter les alertes, y compris les homonymies ? (6.090)</t>
  </si>
  <si>
    <t>- les politiques et procédures de conservation (3.260)</t>
  </si>
  <si>
    <t>- les politiques et procédures relatives aux déclarations de soupçon (3.250)</t>
  </si>
  <si>
    <t>- lors de l'entrée en relation d'affaires ? (5.050)</t>
  </si>
  <si>
    <t>- montant total des opérations déclarées (en euros) (8.440)</t>
  </si>
  <si>
    <t>- nombre de déclarations de soupçon effectuées avant l'exécution de l'opération suspecte (8.430)</t>
  </si>
  <si>
    <t>- nombre total de déclaration de soupçon  (8.380)</t>
  </si>
  <si>
    <t>- pendant la relation d'affaires ? (5.060)</t>
  </si>
  <si>
    <t>- recueille, selon une approche par les risques, les informations sur l'activité et la situation financière des clients relevant du champ de l'article L. 561-5-1 du CMF, vous permettant d’élaborer un profil de la relation d’affaires ? (5.020)</t>
  </si>
  <si>
    <t>- sur la base clientèle (8.610)</t>
  </si>
  <si>
    <t>- sur les flux (8.600)</t>
  </si>
  <si>
    <t>- les fonds et ressources économiques qui n'appartiennent pas à une personne ou entité faisant l'objet d'une mesure de gel des avoirs mais qui sont contrôlés par celle-ci ? (6.040)</t>
  </si>
  <si>
    <t>- les fonds ou ressources économiques d'un client faisant l’objet d’une telle mesure ? (6.030)</t>
  </si>
  <si>
    <t>- les relations d'affaires en cours avec une personne ou entité faisant l'objet d'une mesure de gel ? (6.020)</t>
  </si>
  <si>
    <t>- une personne ou entité dont les avoirs sont gelés avant toute entrée en relation d'affaires ou l'exécution d'une opération avec un client occasionnel ? (6.010)</t>
  </si>
  <si>
    <t>1</t>
  </si>
  <si>
    <t>10.010</t>
  </si>
  <si>
    <t>10.020</t>
  </si>
  <si>
    <t>10.030</t>
  </si>
  <si>
    <t>10.040</t>
  </si>
  <si>
    <t>10.050</t>
  </si>
  <si>
    <t>10.060</t>
  </si>
  <si>
    <t>10.070</t>
  </si>
  <si>
    <t>10.080</t>
  </si>
  <si>
    <t>10.090</t>
  </si>
  <si>
    <t>10.100</t>
  </si>
  <si>
    <t>10.110</t>
  </si>
  <si>
    <t>10.120</t>
  </si>
  <si>
    <t>10.130</t>
  </si>
  <si>
    <t>10.140</t>
  </si>
  <si>
    <t>2</t>
  </si>
  <si>
    <t>3</t>
  </si>
  <si>
    <t>4</t>
  </si>
  <si>
    <t>AFGHANISTAN</t>
  </si>
  <si>
    <t>AFRIQUE DU SUD</t>
  </si>
  <si>
    <t>ALAND(LES ÎLES)</t>
  </si>
  <si>
    <t>ALBANIE</t>
  </si>
  <si>
    <t>ALGERIE</t>
  </si>
  <si>
    <t>ALLEMAGNE</t>
  </si>
  <si>
    <t>ANDORRE</t>
  </si>
  <si>
    <t>ANGOLA</t>
  </si>
  <si>
    <t>ANGUILLA</t>
  </si>
  <si>
    <t>ANTARCTIQUE</t>
  </si>
  <si>
    <t>ANTIGUA-ET-BARBUDA</t>
  </si>
  <si>
    <t>ARABIE SAOUDITE</t>
  </si>
  <si>
    <t>ARGENTINE</t>
  </si>
  <si>
    <t>ARMENIE</t>
  </si>
  <si>
    <t>ARUBA</t>
  </si>
  <si>
    <t>AUSTRALIE</t>
  </si>
  <si>
    <t>AUTRICHE</t>
  </si>
  <si>
    <t>AZERBAÏDJAN</t>
  </si>
  <si>
    <t>Appliquez-vous des mesures de vigilance renforcées pour des risques élevés de BC-FT autres que ceux prévus par la règlementation LCB-FT ? (5.100)</t>
  </si>
  <si>
    <t>Appliquez-vous des mesures de vigilance simplifiées pour des risques faibles de BC-FT autres que ceux prévus par la règlementation LCB-FT ? (5.080)</t>
  </si>
  <si>
    <t>Avez-vous mis en place une liste d'exception ? (Liste dite de 'good guys') ? (6.140)</t>
  </si>
  <si>
    <t>B1 Classification des risques</t>
  </si>
  <si>
    <t>B2-2 Procédures relatives à la LCB-FT</t>
  </si>
  <si>
    <t>B3 Contrôle interne</t>
  </si>
  <si>
    <t>B3 Contrôle périodique</t>
  </si>
  <si>
    <t>B3 Externalisation en matière de LCB-FT</t>
  </si>
  <si>
    <t>B3 Tierce introduction</t>
  </si>
  <si>
    <t>B5 Examen renforcé</t>
  </si>
  <si>
    <t>B5 Mesures de vigilance complémentaires</t>
  </si>
  <si>
    <t>B5 Mesures de vigilance renforcées</t>
  </si>
  <si>
    <t>B5 Mesures de vigilance simplifiées</t>
  </si>
  <si>
    <t>B5 Obligations d'identification du client et du bénéficiaire effectif et recueil d'informations relatives à l'objet et à la nature de la relation d'affaires</t>
  </si>
  <si>
    <t>B5 Obligations déclaratives</t>
  </si>
  <si>
    <t>B5 Personnes politiquement exposées</t>
  </si>
  <si>
    <t>B8 Déclaration à Tracfin au cours de la dernière année civile</t>
  </si>
  <si>
    <t>B8 Effectifs</t>
  </si>
  <si>
    <t>B8 Mise en œuvre des mesures de gel des fonds, instruments financiers ou ressources économiques</t>
  </si>
  <si>
    <t>B8 Non établissement ou rupture de la Relation d'affaires</t>
  </si>
  <si>
    <t>B8 Vigilance à l'égard de la clientèle</t>
  </si>
  <si>
    <t>BAHAMAS</t>
  </si>
  <si>
    <t>BAHREÏN</t>
  </si>
  <si>
    <t>BANGLADESH</t>
  </si>
  <si>
    <t>BARBADE</t>
  </si>
  <si>
    <t>BELARUS</t>
  </si>
  <si>
    <t>BELGIQUE</t>
  </si>
  <si>
    <t>BELIZE</t>
  </si>
  <si>
    <t>BENIN</t>
  </si>
  <si>
    <t>BERMUDES</t>
  </si>
  <si>
    <t>BHOUTAN</t>
  </si>
  <si>
    <t>BOLIVIE (ETAT PLURINATIONAL DE)</t>
  </si>
  <si>
    <t>BONAIRE, SAINT-EUSTACHE ET SABA</t>
  </si>
  <si>
    <t>BOSNIE-HERZEGOVINE</t>
  </si>
  <si>
    <t>BOTSWANA</t>
  </si>
  <si>
    <t>BOUVET (L'ÎLE)</t>
  </si>
  <si>
    <t>BRESIL</t>
  </si>
  <si>
    <t>BRUNEI DARUSSALAM</t>
  </si>
  <si>
    <t>BULGARIE</t>
  </si>
  <si>
    <t>BURKINA FASO</t>
  </si>
  <si>
    <t>BURUNDI</t>
  </si>
  <si>
    <t>C0010</t>
  </si>
  <si>
    <t>C0020</t>
  </si>
  <si>
    <t>C0030</t>
  </si>
  <si>
    <t>C0035</t>
  </si>
  <si>
    <t>C0040</t>
  </si>
  <si>
    <t>C0050</t>
  </si>
  <si>
    <t>C0060</t>
  </si>
  <si>
    <t>C0070</t>
  </si>
  <si>
    <t>C0080</t>
  </si>
  <si>
    <t>C0090</t>
  </si>
  <si>
    <t>C0100</t>
  </si>
  <si>
    <t>C0110</t>
  </si>
  <si>
    <t>C0120</t>
  </si>
  <si>
    <t>C0130</t>
  </si>
  <si>
    <t>C0140</t>
  </si>
  <si>
    <t>C0150</t>
  </si>
  <si>
    <t>C0160</t>
  </si>
  <si>
    <t>C0170</t>
  </si>
  <si>
    <t>C0180</t>
  </si>
  <si>
    <t>C0183</t>
  </si>
  <si>
    <t>C0186</t>
  </si>
  <si>
    <t>C0190</t>
  </si>
  <si>
    <t>C0200</t>
  </si>
  <si>
    <t>C0210</t>
  </si>
  <si>
    <t>C0220</t>
  </si>
  <si>
    <t>C0230</t>
  </si>
  <si>
    <t>C0240</t>
  </si>
  <si>
    <t>C0250</t>
  </si>
  <si>
    <t>C0260</t>
  </si>
  <si>
    <t>C0270</t>
  </si>
  <si>
    <t>C0280</t>
  </si>
  <si>
    <t>C0300</t>
  </si>
  <si>
    <t>C0310</t>
  </si>
  <si>
    <t>C0320</t>
  </si>
  <si>
    <t>C0330</t>
  </si>
  <si>
    <t>C0340</t>
  </si>
  <si>
    <t>C0350</t>
  </si>
  <si>
    <t>C0360</t>
  </si>
  <si>
    <t>C0370</t>
  </si>
  <si>
    <t>C0380</t>
  </si>
  <si>
    <t>C0390</t>
  </si>
  <si>
    <t>C0400</t>
  </si>
  <si>
    <t>C0410</t>
  </si>
  <si>
    <t>C0420</t>
  </si>
  <si>
    <t>C0430</t>
  </si>
  <si>
    <t>C0440</t>
  </si>
  <si>
    <t>C0450</t>
  </si>
  <si>
    <t>C0460</t>
  </si>
  <si>
    <t>C0470</t>
  </si>
  <si>
    <t>C0480</t>
  </si>
  <si>
    <t>C0490</t>
  </si>
  <si>
    <t>CABO VERDE</t>
  </si>
  <si>
    <t>CAMBODGE</t>
  </si>
  <si>
    <t>CAMEROUN</t>
  </si>
  <si>
    <t>CANADA</t>
  </si>
  <si>
    <t>CAÏMANS (LES ÎLES)</t>
  </si>
  <si>
    <t>CHILI</t>
  </si>
  <si>
    <t>CHINE</t>
  </si>
  <si>
    <t>CHRISTMAS (L'ÎLE)</t>
  </si>
  <si>
    <t>CHYPRE</t>
  </si>
  <si>
    <t>COCOS (LES ÎLES)/ KEELING (LES ÎLES)</t>
  </si>
  <si>
    <t>COLOMBIE</t>
  </si>
  <si>
    <t>COMORES</t>
  </si>
  <si>
    <t>CONGO</t>
  </si>
  <si>
    <t>CONGO (LA REPUBLIQUE DEMOCRATIQUE DU)</t>
  </si>
  <si>
    <t>COOK (LES ÎLES)</t>
  </si>
  <si>
    <t>COREE (LA REPUBLIQUE DE)</t>
  </si>
  <si>
    <t>COREE (LA REPUBLIQUE POPULAIRE DEMOCRATIQUE DE)</t>
  </si>
  <si>
    <t>COSTA RICA</t>
  </si>
  <si>
    <t>CROATIE</t>
  </si>
  <si>
    <t>CUBA</t>
  </si>
  <si>
    <t>CURAÇAO</t>
  </si>
  <si>
    <t>Commentaires</t>
  </si>
  <si>
    <t>Courriel</t>
  </si>
  <si>
    <t>CÔTE D'IVOIRE</t>
  </si>
  <si>
    <t>DANEMARK</t>
  </si>
  <si>
    <t>DJIBOUTI</t>
  </si>
  <si>
    <t>DOMINICAINE (LA REPUBLIQUE)</t>
  </si>
  <si>
    <t>DOMINIQUE</t>
  </si>
  <si>
    <t>Dans l'hypothèse où la vérification d'identité du client et le cas échéant, du bénéficiaire effectif, ou le recueil d'informations sur l'objet et la nature de la relation d'affaires s'avère impossible, votre organisme s'abstient-il de nouer la relation d'affaires ? (5.030)</t>
  </si>
  <si>
    <t>Dans l'hypothèse où votre organisme est doté d'un outil automatisé de filtrage, celui-ci prend-il en compte les variations orthographiques des noms et prénoms ou dénominations de ces personnes ou entités qui ne correspondraient pas exactement à ceux inscrits sur les listes européennes et nationales de gel ? (6.070)</t>
  </si>
  <si>
    <t>Date</t>
  </si>
  <si>
    <t>Date de désignation</t>
  </si>
  <si>
    <t>Déclarations effectuées par le (les) déclarant(s) Tracfin sur les activités des clients. NB. Pour les succursales, cette série de questions ne concerne que les clients de la succursale.</t>
  </si>
  <si>
    <t>Dénomination :</t>
  </si>
  <si>
    <t>EGYPTE</t>
  </si>
  <si>
    <t>EL SALVADOR</t>
  </si>
  <si>
    <t>EMIRATS ARABES UNIS</t>
  </si>
  <si>
    <t>EQUATEUR</t>
  </si>
  <si>
    <t>ERYTHREE</t>
  </si>
  <si>
    <t>ESPAGNE</t>
  </si>
  <si>
    <t>ESTONIE</t>
  </si>
  <si>
    <t>ESWATINI</t>
  </si>
  <si>
    <t>ETATS-UNIS D'AMERIQUE</t>
  </si>
  <si>
    <t>ETHIOPIE</t>
  </si>
  <si>
    <t>Echéance :</t>
  </si>
  <si>
    <t>Effectif annuel moyen au sens des articles L. 130-1 et R. 130-1 du code de la sécurité sociale (effectif sécurité sociale au 1er janvier de l'année de réponse au questionnaire) (8.015)</t>
  </si>
  <si>
    <t>FALKLAND (LES ÎLES)/MALOUINES (LES ÎLES)</t>
  </si>
  <si>
    <t>FEROE (LES ÎLES)</t>
  </si>
  <si>
    <t>FIDJI</t>
  </si>
  <si>
    <t>FINLANDE</t>
  </si>
  <si>
    <t>FRANCE</t>
  </si>
  <si>
    <t>Fonction</t>
  </si>
  <si>
    <t>GABON</t>
  </si>
  <si>
    <t>GAMBIE</t>
  </si>
  <si>
    <t>GEORGIE</t>
  </si>
  <si>
    <t>GEORGIE DU SUD-ET-LES ÎLES SANDWICH DU SUD</t>
  </si>
  <si>
    <t>GHANA</t>
  </si>
  <si>
    <t>GIBRALTAR</t>
  </si>
  <si>
    <t>GRENADE</t>
  </si>
  <si>
    <t>GROENLAND</t>
  </si>
  <si>
    <t>GRÈCE</t>
  </si>
  <si>
    <t>GUADELOUPE</t>
  </si>
  <si>
    <t>GUAM</t>
  </si>
  <si>
    <t>GUATEMALA</t>
  </si>
  <si>
    <t>GUERNESEY</t>
  </si>
  <si>
    <t>GUINEE</t>
  </si>
  <si>
    <t>GUINEE EQUATORIALE</t>
  </si>
  <si>
    <t>GUINEE-BISSAU</t>
  </si>
  <si>
    <t>GUYANA</t>
  </si>
  <si>
    <t>GUYANE FRANÇAISE</t>
  </si>
  <si>
    <t>HAÏTI</t>
  </si>
  <si>
    <t>HEARD-ET-ÎLES MACDONALD (L'ÎLE)</t>
  </si>
  <si>
    <t>HONDURAS</t>
  </si>
  <si>
    <t>HONG KONG</t>
  </si>
  <si>
    <t>HONGRIE</t>
  </si>
  <si>
    <t>INDE</t>
  </si>
  <si>
    <t>INDIEN (LE TERRITOIRE BRITANNIQUE DE L'OCEAN)</t>
  </si>
  <si>
    <t>INDONESIE</t>
  </si>
  <si>
    <t>IRAN (REPUBLIQUE ISLAMIQUE D')</t>
  </si>
  <si>
    <t>IRAQ</t>
  </si>
  <si>
    <t>IRLANDE</t>
  </si>
  <si>
    <t>ISLANDE</t>
  </si>
  <si>
    <t>ISRAËL</t>
  </si>
  <si>
    <t>ITALIE</t>
  </si>
  <si>
    <t>Identifiant :</t>
  </si>
  <si>
    <t>Indicateur :</t>
  </si>
  <si>
    <t>Indiquer le nombre de recommandations dont la mise en œuvre compte un retard de 6 mois (3.330)</t>
  </si>
  <si>
    <t>Indiquer le nombre de recommandations en criticité élevée dont la mise en œuvre compte un retard de 6 mois (3.340)</t>
  </si>
  <si>
    <t>Indiquer le nombre de recommandations émises sur la LCB-FT au cours de l'exercice écoulé (3.310)</t>
  </si>
  <si>
    <t>Indiquer le nombre de recommandations émises sur la LCB-FT en criticité élevée au cours de l'exercice écoulé (3.320)</t>
  </si>
  <si>
    <t>Indiquer le pourcentage d'entrées en relation d'affaires ayant fait l'objet d'une tierce introduction par une entité hors groupe durant la dernière année civile (marge d'erreur admise de +/- 5 points de pourcentage). Préciser en commentaires le nom de tout tiers introducteur représentant plus de 10% des nouvelles entrées en relation (3.360)</t>
  </si>
  <si>
    <t>Indiquer votre évaluation des composantes suivantes du dispositif LCB-FT au 31/12, basée sur les derniers résultats disponibles des travaux de contrôle interne permanent et périodique, compte-tenu des mesures correctrices dont la réalisation a été vérifiée :</t>
  </si>
  <si>
    <t>Indiquer, parmi les nouvelles relations de la dernière année civile ayant fait l'objet d'une tierce introduction par une entité hors groupe, le pourcentage des relations pour lesquelles vous avez mené une vérification indépendante des informations communiquées (impliquant au minimum la collecte de la copie des documents ayant servi à la vérification et leur examen) (3.380)</t>
  </si>
  <si>
    <t>JAMAÏQUE</t>
  </si>
  <si>
    <t>JAPON</t>
  </si>
  <si>
    <t>JERSEY</t>
  </si>
  <si>
    <t>JORDANIE</t>
  </si>
  <si>
    <t>KAZAKHSTAN</t>
  </si>
  <si>
    <t>KENYA</t>
  </si>
  <si>
    <t>KIRGHIZISTAN</t>
  </si>
  <si>
    <t>KIRIBATI</t>
  </si>
  <si>
    <t>KOWEÏT</t>
  </si>
  <si>
    <t>LAO (LA REPUBLIQUE DEMOCRATIQUE POPULAIRE)</t>
  </si>
  <si>
    <t>LESOTHO</t>
  </si>
  <si>
    <t>LETTONIE</t>
  </si>
  <si>
    <t>LIBAN</t>
  </si>
  <si>
    <t>LIBERIA</t>
  </si>
  <si>
    <t>LIBYE</t>
  </si>
  <si>
    <t>LIECHTENSTEIN</t>
  </si>
  <si>
    <t>LITUANIE</t>
  </si>
  <si>
    <t>LUXEMBOURG</t>
  </si>
  <si>
    <t>La classification des risques de votre organisme couvre-t-elle les 5 axes définis par la réglementation ? Si l'un des axes est non applicable, le justifier. (1.160)</t>
  </si>
  <si>
    <t>Le contrôle permanent et périodique s'assure-t-il de la mise en œuvre, dès leur entrée en vigueur, des mesures de gel des fonds ou ressources économiques ? (6.100)</t>
  </si>
  <si>
    <t>Les informations de nature à infirmer, conforter ou modifier les éléments contenus dans une déclaration de soupçon est-elle portée à la connaissance de Tracfin de manière adaptée et diligente au cas d'espèce ? (5.190)</t>
  </si>
  <si>
    <t>Les procédures couvrent-elles l'ensemble des activités de votre organisme exposées aux risques de blanchiment de capitaux et de financement du terrorisme ? (2.010)</t>
  </si>
  <si>
    <t>Les procédures couvrent-elles l’ensemble des obligations LCB-FT qui sont applicables à votre organisme ? (2.020)</t>
  </si>
  <si>
    <t>Lorsque le tiers introducteur appartient au même groupe que l’établissement, les procédures et le contrôle interne existants au niveau du groupe s’appliquent-ils bien au tiers introducteur pour s’assurer que les diligences mises en œuvre par ce dernier sont au minimum équivalentes celles prévues par la réglementation française ? (3.390)</t>
  </si>
  <si>
    <t>Lorsque le tiers introducteur étranger n'appartient pas au même groupe que l'établissement, les modalités de sélection du tiers tiennent-elles compte des informations prévues au 2° de l'article 8 de l'arrêté du 6 janvier 2021 (risque lié au pays, obstacles juridiques à la transmission des informations, équivalence de la supervision et de la réglementation) ? (3.400)</t>
  </si>
  <si>
    <t>MACAO</t>
  </si>
  <si>
    <t>MACEDOINE DU NORD</t>
  </si>
  <si>
    <t>MADAGASCAR</t>
  </si>
  <si>
    <t>MALAISIE</t>
  </si>
  <si>
    <t>MALAWI</t>
  </si>
  <si>
    <t>MALDIVES</t>
  </si>
  <si>
    <t>MALI</t>
  </si>
  <si>
    <t>MALTE</t>
  </si>
  <si>
    <t>MARIANNES DU NORD (LES ÎLES)</t>
  </si>
  <si>
    <t>MAROC</t>
  </si>
  <si>
    <t>MARSHALL (LES ÎLES)</t>
  </si>
  <si>
    <t>MARTINIQUE</t>
  </si>
  <si>
    <t>MAURICE</t>
  </si>
  <si>
    <t>MAURITANIE</t>
  </si>
  <si>
    <t>MAYOTTE</t>
  </si>
  <si>
    <t>MEXIQUE</t>
  </si>
  <si>
    <t>MICRONESIE (ETATS FEDERES DE)</t>
  </si>
  <si>
    <t>MOLDOVA (LA REPUBLIQUE DE)</t>
  </si>
  <si>
    <t>MONACO</t>
  </si>
  <si>
    <t>MONGOLIE</t>
  </si>
  <si>
    <t>MONTENEGRO</t>
  </si>
  <si>
    <t>MONTSERRAT</t>
  </si>
  <si>
    <t>MOZAMBIQUE</t>
  </si>
  <si>
    <t>MYANMAR</t>
  </si>
  <si>
    <t>Madame</t>
  </si>
  <si>
    <t>Monsieur</t>
  </si>
  <si>
    <t>Montant</t>
  </si>
  <si>
    <t>Montant des avoirs gelés (8.580)</t>
  </si>
  <si>
    <t>NAMIBIE</t>
  </si>
  <si>
    <t>NAURU</t>
  </si>
  <si>
    <t>NEPAL</t>
  </si>
  <si>
    <t>NICARAGUA</t>
  </si>
  <si>
    <t>NIGER</t>
  </si>
  <si>
    <t>NIGERIA</t>
  </si>
  <si>
    <t>NIUE</t>
  </si>
  <si>
    <t>NON</t>
  </si>
  <si>
    <t>NON APPLICABLE</t>
  </si>
  <si>
    <t>NORFOLK (L'ÎLE)</t>
  </si>
  <si>
    <t>NORVÈGE</t>
  </si>
  <si>
    <t>NOUVELLE-CALEDONIE</t>
  </si>
  <si>
    <t>NOUVELLE-ZELANDE</t>
  </si>
  <si>
    <t>Nom</t>
  </si>
  <si>
    <t>Nombre</t>
  </si>
  <si>
    <t>Nombre de divergences signalées au registre des bénéficiaires effectifs (8.090)</t>
  </si>
  <si>
    <t>Nombre de décisions sur l’année de ne pas entrer en relation avec des prospects pour motif LCB-FT (8.080)</t>
  </si>
  <si>
    <t>Nombre de personnes démarchées par votre entité durant la dernière année civile, ayant conduit à des entrées en relations d'affaires ou des opérations de votre siège ou d'autres entités de votre groupe. Précisez en commentaires les principales caractéristiques de cette activité. (0.050)</t>
  </si>
  <si>
    <t>Nombre de personnes employées par votre organisme au 31/12. (8.010)</t>
  </si>
  <si>
    <t>Nombre de relations d'affaires de votre siège ou d'autres entités de votre groupe, pour lesquelles vous êtes susceptibles d'effectuer du démarchage en vue de la vente de produits ou services. Précisez en commentaires les principales caractéristiques de cette activité. (0.060)</t>
  </si>
  <si>
    <t>Non remis</t>
  </si>
  <si>
    <t>Numéro de téléphone</t>
  </si>
  <si>
    <t>N° ligne</t>
  </si>
  <si>
    <t>OMAN</t>
  </si>
  <si>
    <t>OUGANDA</t>
  </si>
  <si>
    <t>OUI</t>
  </si>
  <si>
    <t>OUI/NON</t>
  </si>
  <si>
    <t>OUI/NON/NA</t>
  </si>
  <si>
    <t>OUZBEKISTAN</t>
  </si>
  <si>
    <t>PAKISTAN</t>
  </si>
  <si>
    <t>PALAOS</t>
  </si>
  <si>
    <t>PALESTINE, ETAT DE</t>
  </si>
  <si>
    <t>PANAMA</t>
  </si>
  <si>
    <t>PAPOUASIE-NOUVELLE-GUINEE</t>
  </si>
  <si>
    <t>PARAGUAY</t>
  </si>
  <si>
    <t>PAYS-BAS</t>
  </si>
  <si>
    <t>PEROU</t>
  </si>
  <si>
    <t>PHILIPPINES</t>
  </si>
  <si>
    <t>PITCAIRN</t>
  </si>
  <si>
    <t>POLOGNE</t>
  </si>
  <si>
    <t>POLYNESIE FRANÇAISE</t>
  </si>
  <si>
    <t>PORTO RICO</t>
  </si>
  <si>
    <t>PORTUGAL</t>
  </si>
  <si>
    <t>PSP DO</t>
  </si>
  <si>
    <t>PSPI</t>
  </si>
  <si>
    <t>Parmi les relations ayant fait l'objet d'une telle tierce introduction hors groupe, indiquer la proportion de tierce-introduction par des tiers situés en dehors de France (3.370)</t>
  </si>
  <si>
    <t>Pour les opérations ayant fait l'objet d'une DS, délai entre l'exécution de l'opération (ou sa tentative) et la détection (8.450)</t>
  </si>
  <si>
    <t>Pour les opérations ayant fait l'objet d'une DS, délai moyen entre la détection et la déclaration (8.460)</t>
  </si>
  <si>
    <t>Préciser la date du dernier rapport d'audit (et indiquer l'appréciation attribuée en commentaires) qui a porté sur :</t>
  </si>
  <si>
    <t>Préciser le délai moyen de traitement des alertes en matière de gel sur la base clientèle (en jours).  (8.620)</t>
  </si>
  <si>
    <t>Préciser le nombre d'alertes générées au cours de la dernière année civile par le dispositif de gel des avoirs : </t>
  </si>
  <si>
    <t>Préciser le nombre de clients identifiés au 31/12 comme faisant l'objet d'une mesure de gel des avoirs (8.570)</t>
  </si>
  <si>
    <t>Préciser le nombre de déclarations de soupçon au cours de la dernière année civile effectuées à l'égard de relations d'affaires qui ont des liens avec une personne ou entité faisant l'objet d'une mesure de gel. (8.630)</t>
  </si>
  <si>
    <t>Préciser le nombre de réquisitions judiciaires reçues dans l’année dont le thème ou la nature du service demandeur suggère un lien avec la LCB-FT (8.370)</t>
  </si>
  <si>
    <t>Précisez la date de la dernière mise à jour de la classification des risques de votre organisme. (1.190)</t>
  </si>
  <si>
    <t>Précisez la date de la dernière mise à jour des procédures relatives à la LCB-FT et au gel des avoirs au sein de votre organisme. (2.050)</t>
  </si>
  <si>
    <t>Précisez la date du dernier contrôle réalisé au sein de votre organisme par le contrôle périodique portant sur tout ou partie du dispositif de gel des fonds ou ressources économiques. (6.110)</t>
  </si>
  <si>
    <t>Précisez le délai moyen (en jours) de réponse de votre organisme lorsque Tracfin demande, en application de l'article L. 561-25 du CMF, que les documents, informations ou données conservés, quel que soit le support utilisé, lui soient communiquées. (8.510)</t>
  </si>
  <si>
    <t>Précisez le nombre de déclarations de mise en œuvre de mesures de gel effectuées par votre organisme à la Direction générale du Trésor au cours de la dernière année civile (8.590)</t>
  </si>
  <si>
    <t>Précisez, au cours de la dernière année civile, le nombre de relations d'affaires clôturées en application de l'article L. 561-8 du CMF. (8.520)</t>
  </si>
  <si>
    <t>Prénom</t>
  </si>
  <si>
    <t>QATAR</t>
  </si>
  <si>
    <t>QUESTION FILTRE BANQUE :les activités exercées durant la dernière année civile consistent-elles exclusivement en l'une ou plusieurs des activités suivantes :   a) Le cautionnement ;  b) L’affacturage ;  c) La réception et la transmission d'ordres pour le compte de clients institutionnels établis dans des Etats membres de l’Union européenne ou partis à l’accord sur l’Espace économique européen ;  d) La gestion de portefeuille pour le compte de clients institutionnels établis dans des Etats membres de l’Union européenne ou partis à l’accord sur l’Espace économique européen ;  e) L’exécution d'ordres pour le compte de clients institutionnels établis dans des Etats membres de l’Union européenne ou partis à l’accord sur l’Espace économique européen.  (0.010)</t>
  </si>
  <si>
    <t>Qualité</t>
  </si>
  <si>
    <t>Quel est le délai moyen d'information à la Direction générale du trésor de la mise en œuvre d'une mesure de gel ? (6.130)</t>
  </si>
  <si>
    <t>Question filtre : Votre organisme a-t-il recours à des prestataires pour la mise en œuvre au nom et pour son compte d'activités opérationnelles liées aux obligations LCB-FT ? (3.410)</t>
  </si>
  <si>
    <t>Question filtre : Votre organisme a-t-il recours à un ou plusieurs tiers introducteur(s) pour la mise en œuvre à l'entrée en relation d'affaires des obligations de vigilance à l'égard de la clientèle ?  (3.350)</t>
  </si>
  <si>
    <t>R0005</t>
  </si>
  <si>
    <t>R0010</t>
  </si>
  <si>
    <t>R0011</t>
  </si>
  <si>
    <t>R0012</t>
  </si>
  <si>
    <t>R0015</t>
  </si>
  <si>
    <t>R0016</t>
  </si>
  <si>
    <t>R0020</t>
  </si>
  <si>
    <t>R0025</t>
  </si>
  <si>
    <t>R0030</t>
  </si>
  <si>
    <t>R0040</t>
  </si>
  <si>
    <t>R0050</t>
  </si>
  <si>
    <t>R0060</t>
  </si>
  <si>
    <t>R0061</t>
  </si>
  <si>
    <t>R0062</t>
  </si>
  <si>
    <t>R0063</t>
  </si>
  <si>
    <t>R0065</t>
  </si>
  <si>
    <t>R0070</t>
  </si>
  <si>
    <t>R0080</t>
  </si>
  <si>
    <t>R0090</t>
  </si>
  <si>
    <t>R0100</t>
  </si>
  <si>
    <t>R0110</t>
  </si>
  <si>
    <t>R0120</t>
  </si>
  <si>
    <t>R0130</t>
  </si>
  <si>
    <t>R0140</t>
  </si>
  <si>
    <t>R0150</t>
  </si>
  <si>
    <t>R0160</t>
  </si>
  <si>
    <t>R0170</t>
  </si>
  <si>
    <t>R0180</t>
  </si>
  <si>
    <t>R0190</t>
  </si>
  <si>
    <t>R0200</t>
  </si>
  <si>
    <t>R0220</t>
  </si>
  <si>
    <t>R0250</t>
  </si>
  <si>
    <t>R0260</t>
  </si>
  <si>
    <t>R0310</t>
  </si>
  <si>
    <t>R0320</t>
  </si>
  <si>
    <t>R0330</t>
  </si>
  <si>
    <t>R0340</t>
  </si>
  <si>
    <t>R0350</t>
  </si>
  <si>
    <t>R0360</t>
  </si>
  <si>
    <t>R0370</t>
  </si>
  <si>
    <t>R0380</t>
  </si>
  <si>
    <t>R0390</t>
  </si>
  <si>
    <t>R0400</t>
  </si>
  <si>
    <t>R0410</t>
  </si>
  <si>
    <t>R0420</t>
  </si>
  <si>
    <t>R0430</t>
  </si>
  <si>
    <t>R0440</t>
  </si>
  <si>
    <t>R0450</t>
  </si>
  <si>
    <t>R0460</t>
  </si>
  <si>
    <t>R0510</t>
  </si>
  <si>
    <t>R0520</t>
  </si>
  <si>
    <t>R0570</t>
  </si>
  <si>
    <t>R0580</t>
  </si>
  <si>
    <t>R0590</t>
  </si>
  <si>
    <t>R0600</t>
  </si>
  <si>
    <t>R0610</t>
  </si>
  <si>
    <t>R0620</t>
  </si>
  <si>
    <t>R0630</t>
  </si>
  <si>
    <t>REPUBLIQUE ARABE SYRIENNE</t>
  </si>
  <si>
    <t>REPUBLIQUE CENTRAFRICAINE</t>
  </si>
  <si>
    <t>REUNION</t>
  </si>
  <si>
    <t>ROUMANIE</t>
  </si>
  <si>
    <t>ROYAUME-UNI DE GRANDE-BRETAGNE ET D'IRLANDE DU NORD</t>
  </si>
  <si>
    <t>RUSSIE (LA FEDERATION DE)</t>
  </si>
  <si>
    <t>RWANDA</t>
  </si>
  <si>
    <t>Rattachement fonctionnel</t>
  </si>
  <si>
    <t>Rattachement hiérarchique</t>
  </si>
  <si>
    <t>Remis</t>
  </si>
  <si>
    <t>Réponses</t>
  </si>
  <si>
    <t>SAHARA OCCIDENTAL</t>
  </si>
  <si>
    <t>SAINT-BARTHELEMY</t>
  </si>
  <si>
    <t>SAINT-KITTS-ET-NEVIS</t>
  </si>
  <si>
    <t>SAINT-MARIN</t>
  </si>
  <si>
    <t>SAINT-MARTIN (PARTIE FRANÇAISE)</t>
  </si>
  <si>
    <t>SAINT-MARTIN (PARTIE NEERLANDAISE)</t>
  </si>
  <si>
    <t>SAINT-PIERRE-ET-MIQUELON</t>
  </si>
  <si>
    <t>SAINT-SIÈGE</t>
  </si>
  <si>
    <t>SAINT-VINCENT-ET-LES GRENADINES</t>
  </si>
  <si>
    <t>SAINTE-HELÈNE, ASCENSION ET TRISTAN DA CUNHA</t>
  </si>
  <si>
    <t>SAINTE-LUCIE</t>
  </si>
  <si>
    <t>SALOMON (LES ÎLES)</t>
  </si>
  <si>
    <t>SAMOA</t>
  </si>
  <si>
    <t>SAMOA AMERICAINES</t>
  </si>
  <si>
    <t>SAO TOME-ET-PRINCIPE</t>
  </si>
  <si>
    <t>SENEGAL</t>
  </si>
  <si>
    <t>SERBIE</t>
  </si>
  <si>
    <t>SEYCHELLES</t>
  </si>
  <si>
    <t>SIERRA LEONE</t>
  </si>
  <si>
    <t>SINGAPOUR</t>
  </si>
  <si>
    <t>SLOVAQUIE</t>
  </si>
  <si>
    <t>SLOVENIE</t>
  </si>
  <si>
    <t>SOMALIE</t>
  </si>
  <si>
    <t>SOUDAN</t>
  </si>
  <si>
    <t>SOUDAN DU SUD</t>
  </si>
  <si>
    <t>SRI LANKA</t>
  </si>
  <si>
    <t>SUISSE</t>
  </si>
  <si>
    <t>SURINAME</t>
  </si>
  <si>
    <t>SUÈDE</t>
  </si>
  <si>
    <t>SVALBARD ET L'ÎLE JAN MAYEN</t>
  </si>
  <si>
    <t>Si "oui" à la question 0.040, réponse aux questions 0.050 et 0.060</t>
  </si>
  <si>
    <t>Si oui à la question 5.060, selon quelle périodicité (en jours) (5.065)</t>
  </si>
  <si>
    <t>TADJIKISTAN</t>
  </si>
  <si>
    <t>TANZANIE (LA REPUBLIQUE-UNIE DE)</t>
  </si>
  <si>
    <t>TAÏWAN (PROVINCE DE CHINE)</t>
  </si>
  <si>
    <t>TB.00.01</t>
  </si>
  <si>
    <t>TB.00.01_unfiled</t>
  </si>
  <si>
    <t>TB.00.04</t>
  </si>
  <si>
    <t>TB.00.04_unfiled</t>
  </si>
  <si>
    <t>TB.00.05</t>
  </si>
  <si>
    <t>TB.00.05.01 B0 - Contenu de la remise - QLB allégé Banque 2 (hors B4)</t>
  </si>
  <si>
    <t>TB.00.05_unfiled</t>
  </si>
  <si>
    <t>TB.00.10</t>
  </si>
  <si>
    <t>TB.00.10 - B0-1 Détermination du questionnaire applicable Banque</t>
  </si>
  <si>
    <t>TB.00.10_unfiled</t>
  </si>
  <si>
    <t>TB.01.01</t>
  </si>
  <si>
    <t>TB.01.01 - B1 Informations générales sur l’activité et classification des risques par l’organisme</t>
  </si>
  <si>
    <t>TB.01.01.04 B1 - Informations générales sur l’activité et classification des risques par l’organisme (QLB allégé Banque 2)</t>
  </si>
  <si>
    <t>TB.01.01_unfiled</t>
  </si>
  <si>
    <t>TB.02.01</t>
  </si>
  <si>
    <t>TB.02.01 - B2-1 Identité des responsables, déclarants et correspondants</t>
  </si>
  <si>
    <t>TB.02.01.01 B2-1 - Identité, rattachement hiérarchique et fonctionnel du responsable du dispositif de LCB-FT (L.561-32 CMF)</t>
  </si>
  <si>
    <t>TB.02.01.02 B2-1 - Identité du (des) correspondant(s) Tracfin</t>
  </si>
  <si>
    <t>TB.02.01_unfiled</t>
  </si>
  <si>
    <t>TB.02.02</t>
  </si>
  <si>
    <t>TB.02.02 - B2-2 Organisation du dispositif LCB-FT</t>
  </si>
  <si>
    <t>TB.02.02.02 B2-2 - Organisation du dispositif LCB-FT (autre que QLB général)</t>
  </si>
  <si>
    <t>TB.02.02_unfiled</t>
  </si>
  <si>
    <t>TB.03.01</t>
  </si>
  <si>
    <t>TB.03.01 - B3 Contrôle interne du dispositif LCB-FT et du dispositif d'identification des clients, des comptes et des personnes dans le cadre de la lutte contre l'évasion et la fraude fiscales</t>
  </si>
  <si>
    <t>TB.03.01.04 B3 - Contrôle interne du dispositif LCB-FT et du dispositif d’identification des clients, des comptes et des personnes dans le cadre de la lutte contre l’évasion et la fraude fiscales (QLB allégé Banque 2)</t>
  </si>
  <si>
    <t>TB.03.01_unfiled</t>
  </si>
  <si>
    <t>TB.05.01</t>
  </si>
  <si>
    <t>TB.05.01 - B5 Mesures de vigilance adaptées aux risques BC-FT et détection des opérations suspectes</t>
  </si>
  <si>
    <t>TB.05.01.04 B5 - Mesures de vigilance adaptées aux risques BC-FT et détection des opérations suspectes (QLB allégé Banque 2)</t>
  </si>
  <si>
    <t>TB.05.01_unfiled</t>
  </si>
  <si>
    <t>TB.06.01</t>
  </si>
  <si>
    <t>TB.06.01 - B6 Gel des avoirs et mesures restrictives</t>
  </si>
  <si>
    <t>TB.06.01.01 B6 - Gel des avoirs et mesures restrictives</t>
  </si>
  <si>
    <t>TB.06.01_unfiled</t>
  </si>
  <si>
    <t>TB.07.01</t>
  </si>
  <si>
    <t>TB.07.01_unfiled</t>
  </si>
  <si>
    <t>TB.08.01</t>
  </si>
  <si>
    <t>TB.08.01 - B8 Données statistiques</t>
  </si>
  <si>
    <t>TB.08.01.04 B8 - Données statistiques (QLB allégé Banque 2)</t>
  </si>
  <si>
    <t>TB.08.01_unfiled</t>
  </si>
  <si>
    <t>TB.09.01</t>
  </si>
  <si>
    <t>TB.09.01_unfiled</t>
  </si>
  <si>
    <t>TB.10.01</t>
  </si>
  <si>
    <t>TB.10.01 - B10 Commentaires libres</t>
  </si>
  <si>
    <t>TB.10.01.01 B10 - Commentaires libres</t>
  </si>
  <si>
    <t>TB.10.01_unfiled</t>
  </si>
  <si>
    <t>TCHAD</t>
  </si>
  <si>
    <t>TCHEQUIE</t>
  </si>
  <si>
    <t>TERRES AUSTRALES FRANÇAISES</t>
  </si>
  <si>
    <t>THAÏLANDE</t>
  </si>
  <si>
    <t>TIMOR-LESTE</t>
  </si>
  <si>
    <t>TOGO</t>
  </si>
  <si>
    <t>TOKELAU</t>
  </si>
  <si>
    <t>TONGA</t>
  </si>
  <si>
    <t>TRINITE-ET-TOBAGO</t>
  </si>
  <si>
    <t>TUNISIE</t>
  </si>
  <si>
    <t>TURKMENISTAN</t>
  </si>
  <si>
    <t>TURKS-ET-CAÏCOS (LES ÎLES)</t>
  </si>
  <si>
    <t>TURQUIE</t>
  </si>
  <si>
    <t>TUVALU</t>
  </si>
  <si>
    <t>Tracfin a-t-il désigné à votre établissement au cours de la dernière année civile des opérations à risque élevé, en application de l'article L.561-26 du CMF ? (5.120)</t>
  </si>
  <si>
    <t>UKRAINE</t>
  </si>
  <si>
    <t>URUGUAY</t>
  </si>
  <si>
    <t>VANUATU</t>
  </si>
  <si>
    <t>VENEZUELA (REPUBLIQUE BOLIVARIENNE DU)</t>
  </si>
  <si>
    <t>VIERGES BRITANNIQUES (LES ÎLES)</t>
  </si>
  <si>
    <t>VIERGES DES ETATS-UNIS (LES ÎLES)</t>
  </si>
  <si>
    <t>VIET NAM</t>
  </si>
  <si>
    <t>Vos procédures contiennent-elles des dispositions relatives à la confidentialité de l'existence, du contenu et des suites réservées à une déclaration de soupçon ? (5.200)</t>
  </si>
  <si>
    <t>Votre dispositif permet-il de détecter, dès l'entrée en vigueur d'une nouvelle mesure nationale ou européenne de gel des avoirs :</t>
  </si>
  <si>
    <t>Votre dispositif permet-il de mettre en œuvre, dès leur entrée en vigueur, les mesures de gel en bloquant l'exécution des opérations interdites en raison de la mesure de gel ? (6.060)</t>
  </si>
  <si>
    <t>Votre dispositif prend-il en compte, pour le filtrage des personnes physiques clientes ou liées à vos clients (y compris tout mandataire; autre représentant; bénéficiaire effectif; constituant, fiduciaire ou bénéficiaire d'une fiducie; bénéficiaire acceptant d'un contrat d'assurance-vie; payeur, souscripteur ou assuré d'un contrat d'assurance) :</t>
  </si>
  <si>
    <t>Votre dispositif prévoit-il d'effectuer une déclaration de soupçon en présence de sommes ou opérations que vous savez, soupçonnez ou avez de bonnes raisons de soupçonner provenir d'une fraude fiscale lorsqu'il y a présence d'au moins l'un des critères définis par l'article D. 561-32-1 du CMF ? (5.160)</t>
  </si>
  <si>
    <t>Votre dispositif prévoit-il d'effectuer une déclaration de soupçon en présence de sommes ou opérations que vous savez, soupçonnez ou avez de bonnes raisons de soupçonner provenir d'une infraction passible d'une peine privative de liberté supérieure à un an ou être liées au financement du terrorisme ? (5.150)</t>
  </si>
  <si>
    <t>Votre dispositif prévoit-il de consigner, dans le cadre d'un examen renforcé, un ou plusieurs justificatifs selon le cas de figure corroborant l'analyse ayant conduit à la clôture de ce dernier et qui soient de nature à expliquer l'opération ? (5.140)</t>
  </si>
  <si>
    <t>Votre dispositif prévoit-il de mettre en œuvre des mesures de vigilance adaptées dans les situations de désignation par Tracfin, en application de l'article L. 561-26 du CMF, d'opérations ou de clients présentant un risque élevé de BC ou de FT ? (5.110)</t>
  </si>
  <si>
    <t>Votre dispositif prévoit-il qu'avant d'entrer en relation d'affaires, votre organisme :</t>
  </si>
  <si>
    <t>Votre dispositif prévoit-il que des mesures de vigilance complémentaires soient mises en œuvre lorsque la relation d'affaires, le produit ou l'opération relève de l'un des cas mentionnés à l'article L. 561-10 du CMF ? (5.090)</t>
  </si>
  <si>
    <t>Votre dispositif prévoit-il que les déclarations de soupçon comportent les éléments d'analyse qui ont conduit à déclarer la ou les opération(s), et le cas échéant qu'elles sont accompagnées de toute pièce utile à leur exploitation ? (5.180)</t>
  </si>
  <si>
    <t>Votre dispositif prévoit-il que votre organisme se renseigne sur l'origine des fonds et du patrimoine des PPE ? Précisez en commentaire selon quelles modalités. (5.070)</t>
  </si>
  <si>
    <t>Votre dispositif prévoit-il une analyse de l'opportunité d'effectuer une déclaration de soupçon lorsqu'il est mis un terme à la relation d'affaires dans les conditions de l'article L.561-8, I du CMF ? (5.170)</t>
  </si>
  <si>
    <t>Votre dispositif vous permet-il de détecter les personnes politiquement exposées :</t>
  </si>
  <si>
    <t>Votre entité est-elle un organisme agréé par l’ACPR au cours de la dernière année civile qui n'a pas encore commencé son activité au 31 décembre de l’année précédant la remise des tableaux ? (0.020)</t>
  </si>
  <si>
    <t>Votre entité est-elle une filiale d’organismes répondant au présent questionnaire dont l’activité exclusive est de porter des actifs en vue de leur refinancement (« filiale outil »), qui se repose exclusivement sur d’autres entités du groupe en France pour les relations avec la clientèle et délèguent la mise en œuvre de leurs obligations de LCB-FT et de gel des avoirs à ces autres entités ? (0.030)</t>
  </si>
  <si>
    <t>Votre entité est-elle une succursale française d'un organisme financier établi dans un autre État membre de l’Union européenne ou parti à l’accord sur l’Espace économique européen qui n'a au cours de la dernière année civile, exercé aucune des activités notifiées à l’Autorité de contrôle prudentiel et de résolution dans le cadre de la procédure du « passeport européen » ? (0.040)</t>
  </si>
  <si>
    <t>Votre organisme fait-il appel à des prestataires situés à l'étranger ? Si oui, précisez en commentaire le(s) nom(s) du ou des prestataires ainsi que le(s) pays concerné(s). (3.420)</t>
  </si>
  <si>
    <t>Votre organisme informe-t-il sans délai la Direction générale du Trésor des fonds ou ressources économiques détenus ou reçus pour le compte de personnes ou entités faisant l'objet d'une mesure de gel ainsi que de toute action de mise en œuvre d'une mesure de gel ? (6.120)</t>
  </si>
  <si>
    <t>Votre organisme s'est-il doté d'un dispositif adapté à ses activités pour s'assurer qu'aucun fond ou ressource économique n'est mis directement ou indirectement à la disposition d'une personne ou d'une entité faisant l'objet d'une mesure de gel ? (6.050)</t>
  </si>
  <si>
    <t>Votre organisme s'est-il doté d'une procédure relative à la mise en œuvre des mesures nationales et européennes de gel des avoirs qui prévoit notamment :</t>
  </si>
  <si>
    <t>WALLIS-ET-FUTUNA</t>
  </si>
  <si>
    <t>YEMEN</t>
  </si>
  <si>
    <t>ZAMBIE</t>
  </si>
  <si>
    <t>ZIMBABWE</t>
  </si>
  <si>
    <t>dont EATP spécialisés en LCB-FT et sanctions financières (8.016)</t>
  </si>
  <si>
    <t>dont les éléments d'analyse font ressortir un soupçon de lien avec le financement du terrorisme (8.420)</t>
  </si>
  <si>
    <t>dont nombre de personnes ayant reçu au moins une formation relative à la LCB-FT au cours des deux dernières années civiles (8.012)</t>
  </si>
  <si>
    <t>dont nombre de personnes exposées au risque de BC-FT (8.011)</t>
  </si>
  <si>
    <t>Échelle d'auto-évaluation</t>
  </si>
  <si>
    <t>ÎLE DE MAN</t>
  </si>
  <si>
    <t>ÎLES MINEURES ELOIGNEES DES ETATS-UNIS</t>
  </si>
  <si>
    <t>TB.01.01.01 B1 - Informations générales sur l’activité et classification des risques par l’organisme (QLB général)</t>
  </si>
  <si>
    <t>TB.02.02.01 B2-2 - Organisation du dispositif LCB-FT (QLB général)</t>
  </si>
  <si>
    <t>TB.03.01.01 B3 - Contrôle interne du dispositif LCB-FT et du dispositif d’identification des clients, des comptes et des personnes dans le cadre de la lutte contre l’évasion et la fraude fiscales (QLB général)</t>
  </si>
  <si>
    <t>TB.05.01.01 B5 - Mesures de vigilance adaptées aux risques BC-FT et détection des opérations suspectes (QLB général)</t>
  </si>
  <si>
    <t>TB.08.01.01 B8 - Données statistiques (QLB général)</t>
  </si>
  <si>
    <t>K</t>
  </si>
  <si>
    <t>Eviter de faire des copier/coller ou utiliser systématiquement le collage spécial &lt;&lt; Valeurs &gt;&gt; pour renseigner les cellules (au risque de perdre les listes déroulantes proposées).</t>
  </si>
  <si>
    <t>En pourcents (nombre entier compris entre 0 et 100)
Par exemple : pour 10%, saisir 10</t>
  </si>
  <si>
    <t>TB.00.10.01 B0-1 - Détermination du questionnaire applicable Banque</t>
  </si>
  <si>
    <t>TB.02.01.03 B2-1 - Identité du (des) déclarants(s) Tracfin</t>
  </si>
  <si>
    <t>TB.02.01.04 B2-1 - Identité du responsable du contrôle permanent (Article 15 de l'arrêté du 6 janvier 2021)</t>
  </si>
  <si>
    <t>TB.02.01.05 B2-1 - Identité du responsable du contrôle périodique (Article 17 de l'arrêté du 6 janvier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</si>
</sst>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yyyy\-mm\-dd\ hh:mm:ss"/>
    <numFmt numFmtId="165" formatCode="yyyy\-mm\-dd"/>
  </numFmts>
  <fonts count="24" x14ac:knownFonts="1">
    <font>
      <sz val="10"/>
      <name val="Arial"/>
    </font>
    <font>
      <b/>
      <sz val="10"/>
      <color rgb="FF000000"/>
      <name val="Calibri"/>
      <family val="2"/>
    </font>
    <font>
      <sz val="10"/>
      <color rgb="FF000000"/>
      <name val="Calibri"/>
      <family val="2"/>
    </font>
    <font>
      <sz val="8"/>
      <color rgb="FF000000"/>
      <name val="Calibri"/>
      <family val="2"/>
    </font>
    <font>
      <sz val="10"/>
      <color rgb="FF000000"/>
      <name val="Arial"/>
      <family val="2"/>
    </font>
    <font>
      <sz val="10"/>
      <color rgb="FFFFFFFF"/>
      <name val="Calibri"/>
      <family val="2"/>
    </font>
    <font>
      <b/>
      <sz val="10"/>
      <color rgb="FFEBE7E7"/>
      <name val="Calibri"/>
      <family val="2"/>
    </font>
    <font>
      <b/>
      <sz val="10"/>
      <color rgb="FF004B8E"/>
      <name val="Calibri"/>
      <family val="2"/>
    </font>
    <font>
      <sz val="8"/>
      <color rgb="FFFFFFFF"/>
      <name val="Calibri"/>
      <family val="2"/>
    </font>
    <font>
      <sz val="10"/>
      <color rgb="FF000000"/>
      <name val="Calibri"/>
      <family val="2"/>
    </font>
    <font>
      <b/>
      <sz val="10"/>
      <color rgb="FFFF0000"/>
      <name val="Arial"/>
      <family val="2"/>
    </font>
    <font>
      <sz val="8"/>
      <color rgb="FF000000"/>
      <name val="Calibri"/>
      <family val="2"/>
    </font>
    <font>
      <sz val="10"/>
      <color rgb="FFFFFFFF"/>
      <name val="Calibri"/>
      <family val="2"/>
    </font>
    <font>
      <b/>
      <sz val="10"/>
      <color rgb="FF004B8E"/>
      <name val="Calibri"/>
      <family val="2"/>
    </font>
    <font>
      <sz val="10"/>
      <color rgb="FF000000"/>
      <name val="Arial"/>
      <family val="2"/>
    </font>
    <font>
      <sz val="10"/>
      <color theme="0"/>
      <name val="Arial"/>
      <family val="2"/>
    </font>
    <font>
      <sz val="11"/>
      <color rgb="FF006100"/>
      <name val="Calibri"/>
      <family val="2"/>
      <scheme val="minor"/>
    </font>
    <font>
      <b/>
      <sz val="10"/>
      <name val="Arial"/>
      <family val="2"/>
    </font>
    <font>
      <sz val="10"/>
      <name val="Wingdings"/>
      <charset val="2"/>
    </font>
    <font>
      <b/>
      <sz val="11"/>
      <color rgb="FF006100"/>
      <name val="Calibri"/>
      <family val="2"/>
      <scheme val="minor"/>
    </font>
    <font>
      <sz val="11"/>
      <color rgb="FF9C6500"/>
      <name val="Calibri"/>
      <family val="2"/>
      <scheme val="minor"/>
    </font>
    <font>
      <b/>
      <sz val="12"/>
      <color rgb="FF9C6500"/>
      <name val="Calibri"/>
      <family val="2"/>
      <scheme val="minor"/>
    </font>
    <font>
      <b/>
      <sz val="26"/>
      <color rgb="FF006100"/>
      <name val="Wingdings"/>
      <charset val="2"/>
    </font>
    <font>
      <b/>
      <sz val="26"/>
      <color rgb="FF9C6500"/>
      <name val="Wingdings"/>
      <charset val="2"/>
    </font>
  </fonts>
  <fills count="8">
    <fill>
      <patternFill patternType="none"/>
    </fill>
    <fill>
      <patternFill patternType="gray125"/>
    </fill>
    <fill>
      <patternFill patternType="solid">
        <fgColor rgb="FFEBE7E7"/>
      </patternFill>
    </fill>
    <fill>
      <patternFill patternType="solid">
        <fgColor rgb="FF000000"/>
      </patternFill>
    </fill>
    <fill>
      <patternFill patternType="solid">
        <fgColor rgb="FF004B8E"/>
      </patternFill>
    </fill>
    <fill>
      <patternFill patternType="solid">
        <fgColor rgb="FFC6EFCE"/>
      </patternFill>
    </fill>
    <fill>
      <patternFill patternType="solid">
        <fgColor rgb="FFFFEB9C"/>
      </patternFill>
    </fill>
    <fill>
      <patternFill patternType="solid">
        <fgColor rgb="FFEBE7E7"/>
        <bgColor indexed="64"/>
      </patternFill>
    </fill>
  </fills>
  <borders count="14">
    <border>
      <left/>
      <right/>
      <top/>
      <bottom/>
      <diagonal/>
    </border>
    <border>
      <left style="thin">
        <color rgb="FF000000"/>
      </left>
      <right style="thin">
        <color rgb="FFEBE7E7"/>
      </right>
      <top style="thin">
        <color rgb="FF000000"/>
      </top>
      <bottom/>
      <diagonal/>
    </border>
    <border>
      <left style="thin">
        <color rgb="FFEBE7E7"/>
      </left>
      <right style="thin">
        <color rgb="FFEBE7E7"/>
      </right>
      <top style="thin">
        <color rgb="FFEBE7E7"/>
      </top>
      <bottom/>
      <diagonal/>
    </border>
    <border>
      <left style="thin">
        <color rgb="FFEBE7E7"/>
      </left>
      <right style="thin">
        <color rgb="FF000000"/>
      </right>
      <top style="thin">
        <color rgb="FFEBE7E7"/>
      </top>
      <bottom/>
      <diagonal/>
    </border>
    <border>
      <left style="thin">
        <color rgb="FF000000"/>
      </left>
      <right style="thin">
        <color rgb="FFEBE7E7"/>
      </right>
      <top style="thin">
        <color rgb="FFEBE7E7"/>
      </top>
      <bottom/>
      <diagonal/>
    </border>
    <border>
      <left style="thin">
        <color rgb="FF000000"/>
      </left>
      <right style="thin">
        <color rgb="FFEBE7E7"/>
      </right>
      <top style="thin">
        <color rgb="FFEBE7E7"/>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EBE7E7"/>
      </left>
      <right style="thin">
        <color rgb="FF000000"/>
      </right>
      <top style="thin">
        <color rgb="FF000000"/>
      </top>
      <bottom/>
      <diagonal/>
    </border>
    <border>
      <left style="thin">
        <color rgb="FFEBE7E7"/>
      </left>
      <right style="thin">
        <color rgb="FFEBE7E7"/>
      </right>
      <top style="thin">
        <color rgb="FF000000"/>
      </top>
      <bottom/>
      <diagonal/>
    </border>
    <border>
      <left style="thin">
        <color rgb="FFEBE7E7"/>
      </left>
      <right style="thin">
        <color rgb="FFEBE7E7"/>
      </right>
      <top style="thin">
        <color rgb="FFEBE7E7"/>
      </top>
      <bottom style="thin">
        <color rgb="FF000000"/>
      </bottom>
      <diagonal/>
    </border>
    <border>
      <left style="thin">
        <color rgb="FFEBE7E7"/>
      </left>
      <right style="thin">
        <color rgb="FF000000"/>
      </right>
      <top style="thin">
        <color rgb="FFEBE7E7"/>
      </top>
      <bottom style="thin">
        <color rgb="FF000000"/>
      </bottom>
      <diagonal/>
    </border>
    <border>
      <left/>
      <right/>
      <top style="thin">
        <color rgb="FF000000"/>
      </top>
      <bottom/>
      <diagonal/>
    </border>
    <border>
      <left/>
      <right/>
      <top/>
      <bottom style="thin">
        <color rgb="FF000000"/>
      </bottom>
      <diagonal/>
    </border>
  </borders>
  <cellStyleXfs count="3">
    <xf numFmtId="0" fontId="0" fillId="0" borderId="0"/>
    <xf numFmtId="0" fontId="16" fillId="5" borderId="0" applyNumberFormat="0" applyBorder="0" applyAlignment="0" applyProtection="0"/>
    <xf numFmtId="0" fontId="20" fillId="6" borderId="0" applyNumberFormat="0" applyBorder="0" applyAlignment="0" applyProtection="0"/>
  </cellStyleXfs>
  <cellXfs count="80">
    <xf numFmtId="0" fontId="0" fillId="0" borderId="0" xfId="0"/>
    <xf numFmtId="49" fontId="1" fillId="2" borderId="1" xfId="0" applyNumberFormat="1" applyFont="1" applyFill="1" applyBorder="1" applyAlignment="1">
      <alignment horizontal="left" vertical="center"/>
    </xf>
    <xf numFmtId="49" fontId="2" fillId="2" borderId="2" xfId="0" applyNumberFormat="1" applyFont="1" applyFill="1" applyBorder="1" applyAlignment="1">
      <alignment horizontal="left" vertical="center"/>
    </xf>
    <xf numFmtId="164" fontId="2" fillId="2" borderId="3" xfId="0" applyNumberFormat="1" applyFont="1" applyFill="1" applyBorder="1" applyAlignment="1">
      <alignment horizontal="left" vertical="center"/>
    </xf>
    <xf numFmtId="49" fontId="1" fillId="2" borderId="4" xfId="0" applyNumberFormat="1" applyFont="1" applyFill="1" applyBorder="1" applyAlignment="1">
      <alignment horizontal="right" vertical="center"/>
    </xf>
    <xf numFmtId="49" fontId="1" fillId="2" borderId="5" xfId="0" applyNumberFormat="1" applyFont="1" applyFill="1" applyBorder="1" applyAlignment="1">
      <alignment horizontal="right" vertical="center"/>
    </xf>
    <xf numFmtId="0" fontId="4" fillId="0" borderId="0" xfId="0" applyFont="1" applyBorder="1" applyAlignment="1">
      <alignment vertical="center"/>
    </xf>
    <xf numFmtId="0" fontId="5" fillId="0" borderId="0" xfId="0" applyFont="1" applyBorder="1" applyAlignment="1">
      <alignment horizontal="left" vertical="center"/>
    </xf>
    <xf numFmtId="3" fontId="3" fillId="3" borderId="7" xfId="0" applyNumberFormat="1" applyFont="1" applyFill="1" applyBorder="1" applyAlignment="1">
      <alignment horizontal="right" vertical="center"/>
    </xf>
    <xf numFmtId="0" fontId="6" fillId="2" borderId="8" xfId="0" applyFont="1" applyFill="1" applyBorder="1" applyAlignment="1">
      <alignment horizontal="left" vertical="center"/>
    </xf>
    <xf numFmtId="0" fontId="7" fillId="0" borderId="0" xfId="0" applyFont="1" applyBorder="1" applyAlignment="1">
      <alignment horizontal="left" vertical="center" wrapText="1"/>
    </xf>
    <xf numFmtId="0" fontId="1" fillId="2" borderId="9" xfId="0" applyFont="1" applyFill="1" applyBorder="1" applyAlignment="1">
      <alignment horizontal="left" vertical="center"/>
    </xf>
    <xf numFmtId="0" fontId="2" fillId="2" borderId="10" xfId="0" applyFont="1" applyFill="1" applyBorder="1" applyAlignment="1">
      <alignment horizontal="left" vertical="center"/>
    </xf>
    <xf numFmtId="0" fontId="3" fillId="2" borderId="6" xfId="0" applyFont="1" applyFill="1" applyBorder="1" applyAlignment="1">
      <alignment horizontal="left" vertical="center" wrapText="1" indent="1"/>
    </xf>
    <xf numFmtId="0" fontId="3" fillId="2" borderId="6" xfId="0" applyFont="1" applyFill="1" applyBorder="1" applyAlignment="1">
      <alignment horizontal="center" vertical="center" wrapText="1"/>
    </xf>
    <xf numFmtId="0" fontId="3" fillId="2" borderId="6" xfId="0" applyFont="1" applyFill="1" applyBorder="1" applyAlignment="1">
      <alignment horizontal="left" vertical="center" wrapText="1"/>
    </xf>
    <xf numFmtId="0" fontId="2" fillId="2" borderId="11" xfId="0" applyFont="1" applyFill="1" applyBorder="1" applyAlignment="1">
      <alignment horizontal="left" vertical="center"/>
    </xf>
    <xf numFmtId="0" fontId="3" fillId="2" borderId="7" xfId="0" applyFont="1" applyFill="1" applyBorder="1" applyAlignment="1">
      <alignment horizontal="left" vertical="center" wrapText="1"/>
    </xf>
    <xf numFmtId="49" fontId="6" fillId="2" borderId="9" xfId="0" applyNumberFormat="1" applyFont="1" applyFill="1" applyBorder="1" applyAlignment="1">
      <alignment horizontal="left" vertical="center"/>
    </xf>
    <xf numFmtId="49" fontId="1" fillId="2" borderId="2" xfId="0" applyNumberFormat="1" applyFont="1" applyFill="1" applyBorder="1" applyAlignment="1">
      <alignment horizontal="right" vertical="center"/>
    </xf>
    <xf numFmtId="49" fontId="1" fillId="2" borderId="10" xfId="0" applyNumberFormat="1" applyFont="1" applyFill="1" applyBorder="1" applyAlignment="1">
      <alignment horizontal="right" vertical="center"/>
    </xf>
    <xf numFmtId="0" fontId="8" fillId="4" borderId="6" xfId="0" applyFont="1" applyFill="1" applyBorder="1" applyAlignment="1">
      <alignment horizontal="center" vertical="center" wrapText="1"/>
    </xf>
    <xf numFmtId="0" fontId="8" fillId="4" borderId="7" xfId="0" applyFont="1" applyFill="1" applyBorder="1" applyAlignment="1">
      <alignment horizontal="center" vertical="center" wrapText="1"/>
    </xf>
    <xf numFmtId="0" fontId="2" fillId="2" borderId="3" xfId="0" applyFont="1" applyFill="1" applyBorder="1" applyAlignment="1">
      <alignment horizontal="left" vertical="center"/>
    </xf>
    <xf numFmtId="49" fontId="3" fillId="3" borderId="7" xfId="0" applyNumberFormat="1" applyFont="1" applyFill="1" applyBorder="1" applyAlignment="1">
      <alignment horizontal="left" vertical="center"/>
    </xf>
    <xf numFmtId="49" fontId="3" fillId="0" borderId="6" xfId="0" applyNumberFormat="1" applyFont="1" applyBorder="1" applyAlignment="1">
      <alignment horizontal="left" vertical="center"/>
    </xf>
    <xf numFmtId="0" fontId="8" fillId="3" borderId="6" xfId="0" applyFont="1" applyFill="1" applyBorder="1" applyAlignment="1">
      <alignment horizontal="center" vertical="center" wrapText="1"/>
    </xf>
    <xf numFmtId="49" fontId="3" fillId="3" borderId="6" xfId="0" applyNumberFormat="1" applyFont="1" applyFill="1" applyBorder="1" applyAlignment="1">
      <alignment horizontal="left" vertical="center"/>
    </xf>
    <xf numFmtId="3" fontId="3" fillId="3" borderId="6" xfId="0" applyNumberFormat="1" applyFont="1" applyFill="1" applyBorder="1" applyAlignment="1">
      <alignment horizontal="left" vertical="center"/>
    </xf>
    <xf numFmtId="3" fontId="3" fillId="3" borderId="7" xfId="0" applyNumberFormat="1" applyFont="1" applyFill="1" applyBorder="1" applyAlignment="1">
      <alignment horizontal="left" vertical="center"/>
    </xf>
    <xf numFmtId="0" fontId="3" fillId="3" borderId="6" xfId="0" applyFont="1" applyFill="1" applyBorder="1" applyAlignment="1">
      <alignment horizontal="left" vertical="center" wrapText="1"/>
    </xf>
    <xf numFmtId="49" fontId="3" fillId="3" borderId="6" xfId="0" applyNumberFormat="1" applyFont="1" applyFill="1" applyBorder="1" applyAlignment="1">
      <alignment horizontal="left" vertical="center" wrapText="1"/>
    </xf>
    <xf numFmtId="0" fontId="4" fillId="3" borderId="6" xfId="0" applyFont="1" applyFill="1" applyBorder="1" applyAlignment="1">
      <alignment vertical="center"/>
    </xf>
    <xf numFmtId="165" fontId="3" fillId="3" borderId="6" xfId="0" applyNumberFormat="1" applyFont="1" applyFill="1" applyBorder="1" applyAlignment="1">
      <alignment horizontal="left" vertical="center"/>
    </xf>
    <xf numFmtId="165" fontId="3" fillId="3" borderId="7" xfId="0" applyNumberFormat="1" applyFont="1" applyFill="1" applyBorder="1" applyAlignment="1">
      <alignment horizontal="left" vertical="center"/>
    </xf>
    <xf numFmtId="3" fontId="3" fillId="3" borderId="6" xfId="0" applyNumberFormat="1" applyFont="1" applyFill="1" applyBorder="1" applyAlignment="1">
      <alignment horizontal="right" vertical="center"/>
    </xf>
    <xf numFmtId="0" fontId="3" fillId="2" borderId="6" xfId="0" applyFont="1" applyFill="1" applyBorder="1" applyAlignment="1">
      <alignment horizontal="left" vertical="center" wrapText="1" indent="2"/>
    </xf>
    <xf numFmtId="49" fontId="9" fillId="2" borderId="2" xfId="0" applyNumberFormat="1" applyFont="1" applyFill="1" applyBorder="1" applyAlignment="1" applyProtection="1">
      <alignment horizontal="left" vertical="center"/>
      <protection locked="0"/>
    </xf>
    <xf numFmtId="165" fontId="9" fillId="2" borderId="3" xfId="0" applyNumberFormat="1" applyFont="1" applyFill="1" applyBorder="1" applyAlignment="1">
      <alignment horizontal="left" vertical="center"/>
    </xf>
    <xf numFmtId="0" fontId="10" fillId="0" borderId="0" xfId="0" applyFont="1"/>
    <xf numFmtId="49" fontId="3" fillId="0" borderId="6" xfId="0" applyNumberFormat="1" applyFont="1" applyBorder="1" applyAlignment="1" applyProtection="1">
      <alignment horizontal="left" vertical="center"/>
      <protection locked="0"/>
    </xf>
    <xf numFmtId="0" fontId="10" fillId="0" borderId="0" xfId="0" applyFont="1" applyAlignment="1">
      <alignment vertical="center" wrapText="1"/>
    </xf>
    <xf numFmtId="3" fontId="11" fillId="0" borderId="6" xfId="0" applyNumberFormat="1" applyFont="1" applyBorder="1" applyAlignment="1" applyProtection="1">
      <alignment horizontal="left" vertical="center"/>
      <protection locked="0"/>
    </xf>
    <xf numFmtId="3" fontId="11" fillId="0" borderId="7" xfId="0" applyNumberFormat="1" applyFont="1" applyBorder="1" applyAlignment="1" applyProtection="1">
      <alignment horizontal="left" vertical="center"/>
      <protection locked="0"/>
    </xf>
    <xf numFmtId="49" fontId="3" fillId="0" borderId="7" xfId="0" applyNumberFormat="1" applyFont="1" applyBorder="1" applyAlignment="1" applyProtection="1">
      <alignment horizontal="left" vertical="center" wrapText="1"/>
      <protection locked="0"/>
    </xf>
    <xf numFmtId="165" fontId="11" fillId="0" borderId="7" xfId="0" applyNumberFormat="1" applyFont="1" applyBorder="1" applyAlignment="1" applyProtection="1">
      <alignment horizontal="left" vertical="center"/>
      <protection locked="0"/>
    </xf>
    <xf numFmtId="0" fontId="0" fillId="0" borderId="0" xfId="0" applyAlignment="1">
      <alignment vertical="center"/>
    </xf>
    <xf numFmtId="0" fontId="10" fillId="0" borderId="0" xfId="0" applyFont="1" applyAlignment="1">
      <alignment vertical="center"/>
    </xf>
    <xf numFmtId="49" fontId="11" fillId="0" borderId="6" xfId="0" applyNumberFormat="1" applyFont="1" applyBorder="1" applyAlignment="1" applyProtection="1">
      <alignment horizontal="left" vertical="center" wrapText="1"/>
      <protection locked="0"/>
    </xf>
    <xf numFmtId="49" fontId="11" fillId="0" borderId="7" xfId="0" applyNumberFormat="1" applyFont="1" applyBorder="1" applyAlignment="1" applyProtection="1">
      <alignment horizontal="left" vertical="center" wrapText="1"/>
      <protection locked="0"/>
    </xf>
    <xf numFmtId="0" fontId="4" fillId="0" borderId="0" xfId="0" applyFont="1" applyBorder="1" applyAlignment="1">
      <alignment vertical="center"/>
    </xf>
    <xf numFmtId="3" fontId="3" fillId="0" borderId="6" xfId="0" applyNumberFormat="1" applyFont="1" applyBorder="1" applyAlignment="1" applyProtection="1">
      <alignment horizontal="right" vertical="center"/>
      <protection locked="0"/>
    </xf>
    <xf numFmtId="3" fontId="3" fillId="0" borderId="6" xfId="0" applyNumberFormat="1" applyFont="1" applyBorder="1" applyAlignment="1" applyProtection="1">
      <alignment horizontal="left" vertical="center"/>
      <protection locked="0"/>
    </xf>
    <xf numFmtId="49" fontId="3" fillId="0" borderId="7" xfId="0" applyNumberFormat="1" applyFont="1" applyBorder="1" applyAlignment="1" applyProtection="1">
      <alignment horizontal="left" vertical="center"/>
      <protection locked="0"/>
    </xf>
    <xf numFmtId="49" fontId="11" fillId="0" borderId="6" xfId="0" applyNumberFormat="1" applyFont="1" applyBorder="1" applyAlignment="1" applyProtection="1">
      <alignment horizontal="left" vertical="center"/>
      <protection locked="0"/>
    </xf>
    <xf numFmtId="0" fontId="12" fillId="0" borderId="0" xfId="0" applyFont="1" applyBorder="1" applyAlignment="1">
      <alignment horizontal="left" vertical="center"/>
    </xf>
    <xf numFmtId="0" fontId="13" fillId="0" borderId="0" xfId="0" applyFont="1" applyBorder="1" applyAlignment="1">
      <alignment horizontal="left" vertical="center" wrapText="1"/>
    </xf>
    <xf numFmtId="0" fontId="13" fillId="0" borderId="0" xfId="0" applyFont="1" applyBorder="1" applyAlignment="1">
      <alignment horizontal="left" vertical="center" wrapText="1"/>
    </xf>
    <xf numFmtId="0" fontId="15" fillId="0" borderId="0" xfId="0" applyFont="1"/>
    <xf numFmtId="0" fontId="15" fillId="0" borderId="0" xfId="0" applyFont="1" applyAlignment="1">
      <alignment vertical="center"/>
    </xf>
    <xf numFmtId="49" fontId="11" fillId="0" borderId="7" xfId="0" applyNumberFormat="1" applyFont="1" applyBorder="1" applyAlignment="1" applyProtection="1">
      <alignment horizontal="left" vertical="center"/>
      <protection locked="0"/>
    </xf>
    <xf numFmtId="0" fontId="17" fillId="0" borderId="0" xfId="0" applyFont="1"/>
    <xf numFmtId="0" fontId="18" fillId="0" borderId="0" xfId="0" applyFont="1"/>
    <xf numFmtId="0" fontId="19" fillId="5" borderId="0" xfId="1" applyFont="1" applyAlignment="1">
      <alignment wrapText="1"/>
    </xf>
    <xf numFmtId="0" fontId="15" fillId="0" borderId="0" xfId="0" applyFont="1" applyAlignment="1">
      <alignment horizontal="center"/>
    </xf>
    <xf numFmtId="0" fontId="21" fillId="6" borderId="0" xfId="2" applyFont="1" applyAlignment="1">
      <alignment horizontal="left" vertical="center" wrapText="1"/>
    </xf>
    <xf numFmtId="0" fontId="22" fillId="5" borderId="0" xfId="1" applyFont="1" applyAlignment="1">
      <alignment vertical="center" wrapText="1"/>
    </xf>
    <xf numFmtId="0" fontId="23" fillId="6" borderId="0" xfId="2" applyFont="1" applyAlignment="1">
      <alignment horizontal="center" vertical="center"/>
    </xf>
    <xf numFmtId="165" fontId="3" fillId="0" borderId="7" xfId="0" applyNumberFormat="1" applyFont="1" applyBorder="1" applyAlignment="1" applyProtection="1">
      <alignment horizontal="left" vertical="center"/>
      <protection locked="0"/>
    </xf>
    <xf numFmtId="49" fontId="3" fillId="0" borderId="6" xfId="0" applyNumberFormat="1" applyFont="1" applyBorder="1" applyAlignment="1" applyProtection="1">
      <alignment horizontal="left" vertical="center" wrapText="1"/>
      <protection locked="0"/>
    </xf>
    <xf numFmtId="0" fontId="3" fillId="7" borderId="6" xfId="0" applyFont="1" applyFill="1" applyBorder="1" applyAlignment="1">
      <alignment horizontal="center" vertical="center" wrapText="1"/>
    </xf>
    <xf numFmtId="3" fontId="11" fillId="7" borderId="7" xfId="0" applyNumberFormat="1" applyFont="1" applyFill="1" applyBorder="1" applyAlignment="1">
      <alignment horizontal="left" vertical="center"/>
    </xf>
    <xf numFmtId="0" fontId="3" fillId="2" borderId="6" xfId="0" applyFont="1" applyFill="1" applyBorder="1" applyAlignment="1">
      <alignment horizontal="center" vertical="center" wrapText="1"/>
    </xf>
    <xf numFmtId="0" fontId="7" fillId="0" borderId="0" xfId="0" applyFont="1" applyBorder="1" applyAlignment="1">
      <alignment horizontal="left" vertical="center" wrapText="1"/>
    </xf>
    <xf numFmtId="0" fontId="4" fillId="0" borderId="0" xfId="0" applyFont="1" applyBorder="1" applyAlignment="1">
      <alignment vertical="center"/>
    </xf>
    <xf numFmtId="0" fontId="3" fillId="2" borderId="6" xfId="0" applyFont="1" applyFill="1" applyBorder="1" applyAlignment="1">
      <alignment horizontal="center" vertical="center" wrapText="1"/>
    </xf>
    <xf numFmtId="0" fontId="13" fillId="0" borderId="0" xfId="0" applyFont="1" applyBorder="1" applyAlignment="1">
      <alignment horizontal="left" vertical="center" wrapText="1"/>
    </xf>
    <xf numFmtId="0" fontId="14" fillId="0" borderId="0" xfId="0" applyFont="1" applyBorder="1" applyAlignment="1">
      <alignment vertical="center"/>
    </xf>
    <xf numFmtId="0" fontId="4" fillId="0" borderId="12" xfId="0" applyFont="1" applyBorder="1" applyAlignment="1">
      <alignment vertical="center"/>
    </xf>
    <xf numFmtId="0" fontId="7" fillId="0" borderId="13" xfId="0" applyFont="1" applyBorder="1" applyAlignment="1">
      <alignment horizontal="left" vertical="center" wrapText="1"/>
    </xf>
  </cellXfs>
  <cellStyles count="3">
    <cellStyle name="Neutre" xfId="2" builtinId="28"/>
    <cellStyle name="Normal" xfId="0" builtinId="0"/>
    <cellStyle name="Satisfaisant" xfId="1" builtinId="26"/>
  </cellStyles>
  <dxfs count="132">
    <dxf>
      <font>
        <b/>
        <i val="0"/>
        <color theme="0"/>
      </font>
      <fill>
        <patternFill>
          <bgColor rgb="FFFF0000"/>
        </patternFill>
      </fill>
    </dxf>
    <dxf>
      <font>
        <b/>
        <i val="0"/>
        <color rgb="FF9C0006"/>
      </font>
      <fill>
        <patternFill>
          <bgColor rgb="FFFFC7CE"/>
        </patternFill>
      </fill>
    </dxf>
    <dxf>
      <font>
        <b/>
        <i val="0"/>
        <color rgb="FF9C0006"/>
      </font>
      <fill>
        <patternFill>
          <bgColor rgb="FFFFC7CE"/>
        </patternFill>
      </fill>
    </dxf>
    <dxf>
      <font>
        <b/>
        <i val="0"/>
        <color theme="0"/>
      </font>
      <fill>
        <patternFill>
          <bgColor rgb="FFFF0000"/>
        </patternFill>
      </fill>
    </dxf>
    <dxf>
      <font>
        <b/>
        <i val="0"/>
        <color rgb="FF9C0006"/>
      </font>
      <fill>
        <patternFill>
          <bgColor rgb="FFFFC7CE"/>
        </patternFill>
      </fill>
    </dxf>
    <dxf>
      <font>
        <b/>
        <i val="0"/>
        <color rgb="FF9C0006"/>
      </font>
      <fill>
        <patternFill>
          <bgColor rgb="FFFFC7CE"/>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rgb="FF9C0006"/>
      </font>
      <fill>
        <patternFill>
          <bgColor rgb="FFFFC7CE"/>
        </patternFill>
      </fill>
    </dxf>
    <dxf>
      <font>
        <b/>
        <i val="0"/>
        <color rgb="FF9C0006"/>
      </font>
      <fill>
        <patternFill>
          <bgColor rgb="FFFFC7CE"/>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rgb="FF9C0006"/>
      </font>
      <fill>
        <patternFill>
          <bgColor rgb="FFFFC7CE"/>
        </patternFill>
      </fill>
    </dxf>
    <dxf>
      <font>
        <b/>
        <i val="0"/>
        <color rgb="FF9C0006"/>
      </font>
      <fill>
        <patternFill>
          <bgColor rgb="FFFFC7CE"/>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rgb="FF9C0006"/>
      </font>
      <fill>
        <patternFill>
          <bgColor rgb="FFFFC7CE"/>
        </patternFill>
      </fill>
    </dxf>
    <dxf>
      <font>
        <b/>
        <i val="0"/>
        <color rgb="FF9C0006"/>
      </font>
      <fill>
        <patternFill>
          <bgColor rgb="FFFFC7CE"/>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rgb="FF9C0006"/>
      </font>
      <fill>
        <patternFill>
          <bgColor rgb="FFFFC7CE"/>
        </patternFill>
      </fill>
    </dxf>
    <dxf>
      <font>
        <b/>
        <i val="0"/>
        <color rgb="FF9C0006"/>
      </font>
      <fill>
        <patternFill>
          <bgColor rgb="FFFFC7CE"/>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rgb="FF9C0006"/>
      </font>
      <fill>
        <patternFill>
          <bgColor rgb="FFFFC7CE"/>
        </patternFill>
      </fill>
    </dxf>
    <dxf>
      <font>
        <b/>
        <i val="0"/>
        <color rgb="FF9C0006"/>
      </font>
      <fill>
        <patternFill>
          <bgColor rgb="FFFFC7CE"/>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rgb="FF9C0006"/>
      </font>
      <fill>
        <patternFill>
          <bgColor rgb="FFFFC7CE"/>
        </patternFill>
      </fill>
    </dxf>
    <dxf>
      <font>
        <b/>
        <i val="0"/>
        <color rgb="FF9C0006"/>
      </font>
      <fill>
        <patternFill>
          <bgColor rgb="FFFFC7CE"/>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rgb="FF9C0006"/>
      </font>
      <fill>
        <patternFill>
          <bgColor rgb="FFFFC7CE"/>
        </patternFill>
      </fill>
    </dxf>
    <dxf>
      <font>
        <b/>
        <i val="0"/>
        <color rgb="FF9C0006"/>
      </font>
      <fill>
        <patternFill>
          <bgColor rgb="FFFFC7CE"/>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rgb="FF9C0006"/>
      </font>
      <fill>
        <patternFill>
          <bgColor rgb="FFFFC7CE"/>
        </patternFill>
      </fill>
    </dxf>
    <dxf>
      <font>
        <b/>
        <i val="0"/>
        <color rgb="FF9C0006"/>
      </font>
      <fill>
        <patternFill>
          <bgColor rgb="FFFFC7CE"/>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rgb="FF9C0006"/>
      </font>
      <fill>
        <patternFill>
          <bgColor rgb="FFFFC7CE"/>
        </patternFill>
      </fill>
    </dxf>
    <dxf>
      <font>
        <b/>
        <i val="0"/>
        <color rgb="FF9C0006"/>
      </font>
      <fill>
        <patternFill>
          <bgColor rgb="FFFFC7CE"/>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rgb="FF9C0006"/>
      </font>
      <fill>
        <patternFill>
          <bgColor rgb="FFFFC7CE"/>
        </patternFill>
      </fill>
    </dxf>
    <dxf>
      <font>
        <b/>
        <i val="0"/>
        <color rgb="FF9C0006"/>
      </font>
      <fill>
        <patternFill>
          <bgColor rgb="FFFFC7CE"/>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rgb="FF9C0006"/>
      </font>
      <fill>
        <patternFill>
          <bgColor rgb="FFFFC7CE"/>
        </patternFill>
      </fill>
    </dxf>
    <dxf>
      <font>
        <b/>
        <i val="0"/>
        <color rgb="FF9C0006"/>
      </font>
      <fill>
        <patternFill>
          <bgColor rgb="FFFFC7CE"/>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rgb="FF9C0006"/>
      </font>
      <fill>
        <patternFill>
          <bgColor rgb="FFFFC7CE"/>
        </patternFill>
      </fill>
    </dxf>
    <dxf>
      <font>
        <b/>
        <i val="0"/>
        <color rgb="FF9C0006"/>
      </font>
      <fill>
        <patternFill>
          <bgColor rgb="FFFFC7CE"/>
        </patternFill>
      </fill>
    </dxf>
    <dxf>
      <font>
        <b/>
        <i val="0"/>
        <color theme="0"/>
      </font>
      <fill>
        <patternFill>
          <bgColor rgb="FFFF0000"/>
        </patternFill>
      </fill>
    </dxf>
    <dxf>
      <font>
        <b/>
        <i val="0"/>
        <color theme="0"/>
      </font>
      <fill>
        <patternFill>
          <bgColor rgb="FFFF0000"/>
        </patternFill>
      </fill>
    </dxf>
    <dxf>
      <font>
        <b/>
        <i val="0"/>
        <strike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strike val="0"/>
        <color theme="0"/>
      </font>
      <fill>
        <patternFill>
          <bgColor rgb="FFFF0000"/>
        </patternFill>
      </fill>
    </dxf>
  </dxfs>
  <tableStyles count="0" defaultTableStyle="TableStyleMedium2" defaultPivotStyle="PivotStyleLight16"/>
  <colors>
    <mruColors>
      <color rgb="FFEBE7E7"/>
      <color rgb="FF9C0006"/>
      <color rgb="FFFFC7CE"/>
      <color rgb="FF006100"/>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I18"/>
  <sheetViews>
    <sheetView tabSelected="1" workbookViewId="0">
      <selection activeCell="D12" sqref="D12"/>
    </sheetView>
  </sheetViews>
  <sheetFormatPr baseColWidth="10" defaultRowHeight="13.2" x14ac:dyDescent="0.25"/>
  <cols>
    <col min="1" max="1" width="13" customWidth="1"/>
    <col min="2" max="2" width="57.33203125" customWidth="1"/>
    <col min="3" max="3" width="10.88671875" customWidth="1"/>
    <col min="4" max="6" width="21.5546875" customWidth="1"/>
    <col min="7" max="7" width="7.6640625" customWidth="1"/>
    <col min="8" max="8" width="62.6640625" customWidth="1"/>
  </cols>
  <sheetData>
    <row r="1" spans="1:9" ht="46.8" x14ac:dyDescent="0.25">
      <c r="A1" s="1"/>
      <c r="B1" s="11" t="str">
        <f>IF(C1&lt;&gt;"",SUBSTITUTE(UPPER(LEFT(RIGHT(C1,LEN(C1)-SEARCH("¤",SUBSTITUTE(C1,"/","¤",LEN(C1)-LEN(SUBSTITUTE(C1,"/",""))))),SEARCH(".",RIGHT(C1,LEN(C1)-SEARCH("¤",SUBSTITUTE(C1,"/","¤",LEN(C1)-LEN(SUBSTITUTE(C1,"/",""))))))-1)),"_","")&amp;IF(LEN(B2)&lt;&gt;LEN(SUBSTITUTE(B2,".",""))," - "&amp;RIGHT(B2,LEN(B2)-SEARCH(".",B2)),""),"")</f>
        <v/>
      </c>
      <c r="C1" s="18"/>
      <c r="D1" s="9"/>
      <c r="E1" s="7"/>
      <c r="G1" s="67" t="s">
        <v>578</v>
      </c>
      <c r="H1" s="65" t="s">
        <v>579</v>
      </c>
    </row>
    <row r="2" spans="1:9" ht="13.8" x14ac:dyDescent="0.25">
      <c r="A2" s="4" t="s">
        <v>239</v>
      </c>
      <c r="B2" s="37"/>
      <c r="C2" s="19" t="s">
        <v>199</v>
      </c>
      <c r="D2" s="38">
        <v>45657</v>
      </c>
      <c r="E2" s="58" t="str">
        <f>IF(F2&lt;&gt;"","Erreur")</f>
        <v>Erreur</v>
      </c>
      <c r="F2" s="39" t="str">
        <f>IF(TRIM(B2)="","Saisir l’identifiant LEI de votre organisme.",IF(LEN(B2)&lt;&gt;20,"L'identifiant doit être un LEI sur 20 caractères.",""))</f>
        <v>Saisir l’identifiant LEI de votre organisme.</v>
      </c>
    </row>
    <row r="3" spans="1:9" ht="31.8" x14ac:dyDescent="0.3">
      <c r="A3" s="4"/>
      <c r="B3" s="2"/>
      <c r="C3" s="19"/>
      <c r="D3" s="3"/>
      <c r="G3" s="66" t="str">
        <f>IF(I3&gt;0,"L","J")</f>
        <v>L</v>
      </c>
      <c r="H3" s="63" t="str">
        <f>IF(I3&gt;0,"Votre formulaire contient des erreurs. Vous ne pouvez pas le déposer sur le portail ONEGATE","Votre formulaire ne contient pas d'erreur. Vous pouvez le déposer sur le portail ONEGATE")</f>
        <v>Votre formulaire contient des erreurs. Vous ne pouvez pas le déposer sur le portail ONEGATE</v>
      </c>
      <c r="I3" s="64">
        <f>COUNTIF(G12:G18,"Erreur")+COUNTIF('TB000501'!F10:F18,"Erreur")+COUNTIF('TB010104'!G13:G14,"Erreur")+COUNTIF('TB020101'!L11:L30,"Erreur")+COUNTIF('TB020102'!L11:L160,"Erreur")+COUNTIF('TB020103'!L11:L160,"Erreur")+COUNTIF('TB020104'!L11:L30,"Erreur")+COUNTIF('TB020105'!L11:L30,"Erreur")+COUNTIF('TB020202'!G13:G15,"Erreur")+COUNTIF('TB030104'!K13:K37,"Erreur")+COUNTIF('TB050104'!H14:H39,"Erreur")+COUNTIF('TB060101'!H13:H31,"Erreur")+COUNTIF('TB080104'!G13:G41,"Erreur")+COUNTIF('TB100101'!F5,"Erreur")</f>
        <v>94</v>
      </c>
    </row>
    <row r="4" spans="1:9" ht="13.8" x14ac:dyDescent="0.25">
      <c r="A4" s="4" t="s">
        <v>188</v>
      </c>
      <c r="B4" s="37"/>
      <c r="C4" s="19"/>
      <c r="D4" s="23"/>
      <c r="E4" s="58" t="str">
        <f>IF(F4&lt;&gt;"","Erreur")</f>
        <v>Erreur</v>
      </c>
      <c r="F4" s="39" t="str">
        <f>IF(TRIM(B4)="","Saisir la dénomination de votre organisme.","")</f>
        <v>Saisir la dénomination de votre organisme.</v>
      </c>
    </row>
    <row r="5" spans="1:9" ht="13.8" x14ac:dyDescent="0.25">
      <c r="A5" s="5" t="s">
        <v>240</v>
      </c>
      <c r="B5" s="12" t="str">
        <f>B7</f>
        <v>TB.00.10</v>
      </c>
      <c r="C5" s="20"/>
      <c r="D5" s="16"/>
      <c r="F5" s="39" t="str">
        <f>IF(AND(RIGHT(B5,7)="unfiled",COUNTA(D12:F18)&gt;0),"Le tableau étant non remis, il ne doit pas être renseigné","")</f>
        <v/>
      </c>
    </row>
    <row r="7" spans="1:9" ht="13.8" x14ac:dyDescent="0.25">
      <c r="A7" s="7"/>
      <c r="B7" s="10" t="s">
        <v>479</v>
      </c>
    </row>
    <row r="8" spans="1:9" x14ac:dyDescent="0.25">
      <c r="B8" s="73" t="s">
        <v>581</v>
      </c>
      <c r="C8" s="74"/>
      <c r="D8" s="74"/>
      <c r="E8" s="74"/>
    </row>
    <row r="9" spans="1:9" x14ac:dyDescent="0.25">
      <c r="D9" s="75" t="s">
        <v>436</v>
      </c>
      <c r="E9" s="75"/>
      <c r="F9" s="75" t="s">
        <v>176</v>
      </c>
    </row>
    <row r="10" spans="1:9" x14ac:dyDescent="0.25">
      <c r="D10" s="14" t="s">
        <v>327</v>
      </c>
      <c r="E10" s="14" t="s">
        <v>315</v>
      </c>
      <c r="F10" s="75"/>
    </row>
    <row r="11" spans="1:9" x14ac:dyDescent="0.25">
      <c r="D11" s="21" t="s">
        <v>104</v>
      </c>
      <c r="E11" s="21" t="s">
        <v>105</v>
      </c>
      <c r="F11" s="21" t="s">
        <v>106</v>
      </c>
    </row>
    <row r="12" spans="1:9" ht="114" customHeight="1" x14ac:dyDescent="0.25">
      <c r="B12" s="15" t="s">
        <v>363</v>
      </c>
      <c r="C12" s="21" t="s">
        <v>369</v>
      </c>
      <c r="D12" s="40"/>
      <c r="E12" s="28"/>
      <c r="F12" s="69"/>
      <c r="G12" s="59" t="str">
        <f t="shared" ref="G12:G14" si="0">IF(H12&lt;&gt;"","Erreur","")</f>
        <v>Erreur</v>
      </c>
      <c r="H12" s="41" t="str">
        <f>IF(D12="","Saisir NON ou OUI (la réponse à cette question est obligatoire.)",IF(D12="OUI","Vous ne remplissez pas le bon formulaire. Le formulaire que vous devez remplir est le formulaire QLB allégé Banque 1. Veuillez vous référer à l'instruction n°2022-I-18.",IF(AND(D12="NON",D13="NON",D14="NON",D15="NON"),"Vous ne remplissez pas le bon formulaire. Le formulaire que vous devez renseigner est le formulaire QLB général Banque.  Veuillez vous référer à l'instruction n°2022-I-18.",IF(AND(D12="NON",AND(D13&lt;&gt;"OUI",D14&lt;&gt;"OUI",D15&lt;&gt;"OUI")),"Vous devez répondre OUI à l'une des 3 questions suivantes.",""))))</f>
        <v>Saisir NON ou OUI (la réponse à cette question est obligatoire.)</v>
      </c>
    </row>
    <row r="13" spans="1:9" ht="34.200000000000003" customHeight="1" x14ac:dyDescent="0.25">
      <c r="B13" s="15" t="s">
        <v>555</v>
      </c>
      <c r="C13" s="21" t="s">
        <v>374</v>
      </c>
      <c r="D13" s="40"/>
      <c r="E13" s="28"/>
      <c r="F13" s="69"/>
      <c r="G13" s="59" t="str">
        <f t="shared" si="0"/>
        <v/>
      </c>
      <c r="H13" s="41" t="str">
        <f>IF(AND(D12="NON",D13=""),"Saisir NON ou OUI","")</f>
        <v/>
      </c>
    </row>
    <row r="14" spans="1:9" ht="57" customHeight="1" x14ac:dyDescent="0.25">
      <c r="B14" s="15" t="s">
        <v>556</v>
      </c>
      <c r="C14" s="21" t="s">
        <v>376</v>
      </c>
      <c r="D14" s="40"/>
      <c r="E14" s="28"/>
      <c r="F14" s="69"/>
      <c r="G14" s="59" t="str">
        <f t="shared" si="0"/>
        <v/>
      </c>
      <c r="H14" s="41" t="str">
        <f>IF(AND(D12="NON",OR(D13="NON",D13=""),D14=""),"Saisir NON ou OUI.",IF(AND(D13="OUI",OR(D14&lt;&gt;"",F14&lt;&gt;"")),"La réponse à la question 0.020 étant OUI, la réponse à cette question et le commentaire doivent rester vides.",""))</f>
        <v/>
      </c>
    </row>
    <row r="15" spans="1:9" ht="57" customHeight="1" x14ac:dyDescent="0.25">
      <c r="B15" s="15" t="s">
        <v>557</v>
      </c>
      <c r="C15" s="21" t="s">
        <v>377</v>
      </c>
      <c r="D15" s="40"/>
      <c r="E15" s="28"/>
      <c r="F15" s="69"/>
      <c r="G15" s="59" t="str">
        <f>IF(H15&lt;&gt;"","Erreur","")</f>
        <v/>
      </c>
      <c r="H15" s="41" t="str">
        <f>IF(AND(D12="NON",OR(D13="NON",D13=""),OR(D14="NON",D14=""),D15=""),"Saisir NON ou OUI.",IF(AND(OR(D13="OUI",D14="OUI"),OR(D15&lt;&gt;"",F15&lt;&gt;"")),"La réponse à une des questions 0.020 et 0.030 étant OUI, la réponse à cette question et le commentaire doivent rester vides.",""))</f>
        <v/>
      </c>
    </row>
    <row r="16" spans="1:9" x14ac:dyDescent="0.25">
      <c r="B16" s="15" t="s">
        <v>467</v>
      </c>
      <c r="C16" s="26"/>
      <c r="D16" s="27"/>
      <c r="E16" s="28"/>
      <c r="F16" s="31"/>
    </row>
    <row r="17" spans="2:8" ht="45" customHeight="1" x14ac:dyDescent="0.25">
      <c r="B17" s="15" t="s">
        <v>318</v>
      </c>
      <c r="C17" s="21" t="s">
        <v>378</v>
      </c>
      <c r="D17" s="27"/>
      <c r="E17" s="42"/>
      <c r="F17" s="48"/>
      <c r="G17" s="59" t="str">
        <f>IF(H17&lt;&gt;"","Erreur","")</f>
        <v/>
      </c>
      <c r="H17" s="41" t="str">
        <f>IF(AND(D15&lt;&gt;"OUI",OR(E17&lt;&gt;"",F17&lt;&gt;"")),"La réponse à la question 0.040 étant différente de OUI, la réponse à cette question doit restée vide.",IF(AND(D15="OUI",G15="",E17="",F17=""),"La réponse à la question 0.040 étant OUI, il est nécessaire de répondre à cette question.",IF(AND(E17&gt;0,F17=""),"Saisir un commentaire explicatif.","")))</f>
        <v/>
      </c>
    </row>
    <row r="18" spans="2:8" ht="45" customHeight="1" x14ac:dyDescent="0.25">
      <c r="B18" s="17" t="s">
        <v>320</v>
      </c>
      <c r="C18" s="22" t="s">
        <v>379</v>
      </c>
      <c r="D18" s="24"/>
      <c r="E18" s="43"/>
      <c r="F18" s="49"/>
      <c r="G18" s="59" t="str">
        <f>IF(H18&lt;&gt;"","Erreur","")</f>
        <v/>
      </c>
      <c r="H18" s="41" t="str">
        <f>IF(AND(D15&lt;&gt;"OUI",OR(E18&lt;&gt;"",F18&lt;&gt;"")),"La réponse à la question 0.040 étant différente de OUI, la réponse à cette question doit restée vide.",IF(AND(D15="OUI",G15="",E18="",F18=""),"La réponse à la question 0.040 étant OUI, il est nécessaire de répondre à cette question.",IF(AND(E18&gt;0,F18=""),"Saisir un commentaire explicatif.","")))</f>
        <v/>
      </c>
    </row>
  </sheetData>
  <sheetProtection algorithmName="SHA-512" hashValue="FtaB/aXtoVgfheFqjYI3hd0iSju/O3f9ZESlCOrkrtEQnfZqCD0nWgbFClcZAW78KbC6SKSAzoRMTUHq/mfclQ==" saltValue="3F7x1tlbo+eh0o/kY3kp7Q==" spinCount="100000" sheet="1" objects="1" scenarios="1" selectLockedCells="1"/>
  <mergeCells count="3">
    <mergeCell ref="B8:E8"/>
    <mergeCell ref="D9:E9"/>
    <mergeCell ref="F9:F10"/>
  </mergeCells>
  <conditionalFormatting sqref="B2">
    <cfRule type="expression" dxfId="131" priority="15">
      <formula>E2="Erreur"</formula>
    </cfRule>
  </conditionalFormatting>
  <conditionalFormatting sqref="D2">
    <cfRule type="expression" dxfId="130" priority="14">
      <formula>$D$2=""</formula>
    </cfRule>
  </conditionalFormatting>
  <conditionalFormatting sqref="D12">
    <cfRule type="expression" dxfId="129" priority="13">
      <formula>G12="Erreur"</formula>
    </cfRule>
  </conditionalFormatting>
  <conditionalFormatting sqref="B4">
    <cfRule type="expression" dxfId="128" priority="12">
      <formula>E4="Erreur"</formula>
    </cfRule>
  </conditionalFormatting>
  <conditionalFormatting sqref="E17">
    <cfRule type="expression" dxfId="127" priority="11">
      <formula>G17="Erreur"</formula>
    </cfRule>
  </conditionalFormatting>
  <conditionalFormatting sqref="E18">
    <cfRule type="expression" dxfId="126" priority="10">
      <formula>G18="Erreur"</formula>
    </cfRule>
  </conditionalFormatting>
  <conditionalFormatting sqref="G3">
    <cfRule type="expression" dxfId="125" priority="9">
      <formula>I3&gt;0</formula>
    </cfRule>
  </conditionalFormatting>
  <conditionalFormatting sqref="H3">
    <cfRule type="expression" dxfId="124" priority="8">
      <formula>I3&gt;0</formula>
    </cfRule>
  </conditionalFormatting>
  <conditionalFormatting sqref="D13">
    <cfRule type="expression" dxfId="123" priority="7">
      <formula>G13="Erreur"</formula>
    </cfRule>
  </conditionalFormatting>
  <conditionalFormatting sqref="D14">
    <cfRule type="expression" dxfId="122" priority="6">
      <formula>G14="Erreur"</formula>
    </cfRule>
  </conditionalFormatting>
  <conditionalFormatting sqref="D15">
    <cfRule type="expression" dxfId="121" priority="5">
      <formula>G15="Erreur"</formula>
    </cfRule>
  </conditionalFormatting>
  <conditionalFormatting sqref="F17">
    <cfRule type="expression" dxfId="120" priority="4">
      <formula>G17="Erreur"</formula>
    </cfRule>
  </conditionalFormatting>
  <conditionalFormatting sqref="F18">
    <cfRule type="expression" dxfId="119" priority="3">
      <formula>G18="Erreur"</formula>
    </cfRule>
  </conditionalFormatting>
  <conditionalFormatting sqref="F14">
    <cfRule type="expression" dxfId="118" priority="2">
      <formula>G14="Erreur"</formula>
    </cfRule>
  </conditionalFormatting>
  <conditionalFormatting sqref="F15">
    <cfRule type="expression" dxfId="117" priority="1">
      <formula>G15="Erreur"</formula>
    </cfRule>
  </conditionalFormatting>
  <dataValidations count="1">
    <dataValidation type="whole" allowBlank="1" showInputMessage="1" showErrorMessage="1" errorTitle="Saisie non valide" error="Seuls les nombres entiers sont autorisés." sqref="E17:E18">
      <formula1>0</formula1>
      <formula2>999999999</formula2>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'@lists'!$A$6:$B$6</xm:f>
          </x14:formula1>
          <xm:sqref>D12:D15</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workbookViewId="0">
      <selection activeCell="F5" sqref="F5"/>
    </sheetView>
  </sheetViews>
  <sheetFormatPr baseColWidth="10" defaultRowHeight="13.2" x14ac:dyDescent="0.25"/>
  <cols>
    <col min="1" max="1" width="13" customWidth="1"/>
    <col min="2" max="2" width="57.33203125" customWidth="1"/>
    <col min="3" max="3" width="10.88671875" customWidth="1"/>
    <col min="4" max="7" width="21.5546875" customWidth="1"/>
  </cols>
  <sheetData>
    <row r="1" spans="1:5" ht="13.8" x14ac:dyDescent="0.25">
      <c r="A1" s="1"/>
      <c r="B1" s="11"/>
      <c r="C1" s="18"/>
      <c r="D1" s="9"/>
      <c r="E1" s="55"/>
    </row>
    <row r="2" spans="1:5" ht="13.8" x14ac:dyDescent="0.25">
      <c r="A2" s="4" t="s">
        <v>239</v>
      </c>
      <c r="B2" s="2">
        <f>'TB001001'!B2</f>
        <v>0</v>
      </c>
      <c r="C2" s="19" t="s">
        <v>199</v>
      </c>
      <c r="D2" s="38">
        <f>'TB001001'!D2</f>
        <v>45657</v>
      </c>
    </row>
    <row r="3" spans="1:5" ht="13.8" x14ac:dyDescent="0.25">
      <c r="A3" s="4"/>
      <c r="B3" s="2"/>
      <c r="C3" s="19"/>
      <c r="D3" s="3"/>
    </row>
    <row r="4" spans="1:5" ht="13.8" x14ac:dyDescent="0.25">
      <c r="A4" s="4" t="s">
        <v>188</v>
      </c>
      <c r="B4" s="2">
        <f>'TB001001'!B4</f>
        <v>0</v>
      </c>
      <c r="C4" s="19"/>
      <c r="D4" s="23"/>
    </row>
    <row r="5" spans="1:5" ht="13.8" x14ac:dyDescent="0.25">
      <c r="A5" s="5" t="s">
        <v>240</v>
      </c>
      <c r="B5" s="12" t="str">
        <f>IF('TB000501'!D13="Remis",B7,IF('TB000501'!D13="Non remis",CONCATENATE(B7,"_unfiled"),""))</f>
        <v>TB.02.02</v>
      </c>
      <c r="C5" s="20"/>
      <c r="D5" s="16"/>
    </row>
    <row r="7" spans="1:5" ht="13.8" x14ac:dyDescent="0.25">
      <c r="A7" s="55"/>
      <c r="B7" s="57" t="s">
        <v>491</v>
      </c>
    </row>
    <row r="8" spans="1:5" x14ac:dyDescent="0.25">
      <c r="B8" s="76" t="s">
        <v>574</v>
      </c>
      <c r="C8" s="77"/>
      <c r="D8" s="77"/>
      <c r="E8" s="77"/>
    </row>
  </sheetData>
  <mergeCells count="1">
    <mergeCell ref="B8:E8"/>
  </mergeCells>
  <conditionalFormatting sqref="D2">
    <cfRule type="expression" dxfId="73" priority="1">
      <formula>$D$2=""</formula>
    </cfRule>
  </conditionalFormatting>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I15"/>
  <sheetViews>
    <sheetView workbookViewId="0">
      <selection activeCell="D13" sqref="D13"/>
    </sheetView>
  </sheetViews>
  <sheetFormatPr baseColWidth="10" defaultRowHeight="13.2" x14ac:dyDescent="0.25"/>
  <cols>
    <col min="1" max="1" width="13" customWidth="1"/>
    <col min="2" max="2" width="57.33203125" customWidth="1"/>
    <col min="3" max="3" width="10.88671875" customWidth="1"/>
    <col min="4" max="6" width="21.5546875" customWidth="1"/>
    <col min="7" max="7" width="7.6640625" customWidth="1"/>
    <col min="8" max="8" width="62.6640625" customWidth="1"/>
  </cols>
  <sheetData>
    <row r="1" spans="1:9" ht="46.8" x14ac:dyDescent="0.25">
      <c r="A1" s="1"/>
      <c r="B1" s="11"/>
      <c r="C1" s="18"/>
      <c r="D1" s="9"/>
      <c r="E1" s="7"/>
      <c r="G1" s="67" t="s">
        <v>578</v>
      </c>
      <c r="H1" s="65" t="s">
        <v>579</v>
      </c>
    </row>
    <row r="2" spans="1:9" ht="13.8" x14ac:dyDescent="0.25">
      <c r="A2" s="4" t="s">
        <v>239</v>
      </c>
      <c r="B2" s="2">
        <f>'TB001001'!B2</f>
        <v>0</v>
      </c>
      <c r="C2" s="19" t="s">
        <v>199</v>
      </c>
      <c r="D2" s="38">
        <f>'TB001001'!D2</f>
        <v>45657</v>
      </c>
    </row>
    <row r="3" spans="1:9" ht="31.8" x14ac:dyDescent="0.3">
      <c r="A3" s="4"/>
      <c r="B3" s="2"/>
      <c r="C3" s="19"/>
      <c r="D3" s="3"/>
      <c r="G3" s="66" t="str">
        <f>IF(I3&gt;0,"L","J")</f>
        <v>L</v>
      </c>
      <c r="H3" s="63" t="str">
        <f>IF(I3&gt;0,"Votre formulaire contient des erreurs. Vous ne pouvez pas le déposer sur le portail ONEGATE","Votre formulaire ne contient pas d'erreur. Vous pouvez le déposer sur le portail ONEGATE")</f>
        <v>Votre formulaire contient des erreurs. Vous ne pouvez pas le déposer sur le portail ONEGATE</v>
      </c>
      <c r="I3" s="58">
        <f>'TB001001'!I3</f>
        <v>94</v>
      </c>
    </row>
    <row r="4" spans="1:9" ht="13.8" x14ac:dyDescent="0.25">
      <c r="A4" s="4" t="s">
        <v>188</v>
      </c>
      <c r="B4" s="2">
        <f>'TB001001'!B4</f>
        <v>0</v>
      </c>
      <c r="C4" s="19"/>
      <c r="D4" s="23"/>
    </row>
    <row r="5" spans="1:9" ht="13.8" x14ac:dyDescent="0.25">
      <c r="A5" s="5" t="s">
        <v>240</v>
      </c>
      <c r="B5" s="12" t="str">
        <f>IF('TB000501'!D13="Remis",B7,IF('TB000501'!D13="Non remis",CONCATENATE(B7,"_unfiled"),""))</f>
        <v>TB.02.02</v>
      </c>
      <c r="C5" s="20"/>
      <c r="D5" s="16"/>
      <c r="F5" s="47" t="str">
        <f>IF(B5="","Saisir Non remis ou remis pour ce tableau dans le tableau TB.00.05",IF(AND(RIGHT(B5,7)="unfiled",COUNTA(D13:F15)&gt;0),"Le tableau étant non remis, il ne doit pas être renseigné",""))</f>
        <v/>
      </c>
    </row>
    <row r="7" spans="1:9" ht="13.8" x14ac:dyDescent="0.25">
      <c r="A7" s="7"/>
      <c r="B7" s="10" t="s">
        <v>491</v>
      </c>
    </row>
    <row r="8" spans="1:9" x14ac:dyDescent="0.25">
      <c r="B8" s="73" t="s">
        <v>493</v>
      </c>
      <c r="C8" s="74"/>
      <c r="D8" s="74"/>
      <c r="E8" s="74"/>
    </row>
    <row r="9" spans="1:9" x14ac:dyDescent="0.25">
      <c r="D9" s="75" t="s">
        <v>436</v>
      </c>
      <c r="E9" s="75"/>
      <c r="F9" s="75" t="s">
        <v>176</v>
      </c>
    </row>
    <row r="10" spans="1:9" x14ac:dyDescent="0.25">
      <c r="D10" s="14" t="s">
        <v>327</v>
      </c>
      <c r="E10" s="14" t="s">
        <v>185</v>
      </c>
      <c r="F10" s="75"/>
    </row>
    <row r="11" spans="1:9" x14ac:dyDescent="0.25">
      <c r="D11" s="21" t="s">
        <v>109</v>
      </c>
      <c r="E11" s="21" t="s">
        <v>110</v>
      </c>
      <c r="F11" s="21" t="s">
        <v>111</v>
      </c>
    </row>
    <row r="12" spans="1:9" x14ac:dyDescent="0.25">
      <c r="B12" s="15" t="s">
        <v>67</v>
      </c>
      <c r="C12" s="26"/>
      <c r="D12" s="27"/>
      <c r="E12" s="33"/>
      <c r="F12" s="31"/>
    </row>
    <row r="13" spans="1:9" ht="22.2" customHeight="1" x14ac:dyDescent="0.25">
      <c r="B13" s="15" t="s">
        <v>269</v>
      </c>
      <c r="C13" s="21" t="s">
        <v>369</v>
      </c>
      <c r="D13" s="40"/>
      <c r="E13" s="33"/>
      <c r="F13" s="48"/>
      <c r="G13" s="59" t="str">
        <f>IF(H13 &lt;&gt;"","Erreur","")</f>
        <v>Erreur</v>
      </c>
      <c r="H13" s="47" t="str">
        <f>IF(D13="","Saisir NON ou OUI.","")</f>
        <v>Saisir NON ou OUI.</v>
      </c>
    </row>
    <row r="14" spans="1:9" ht="22.2" customHeight="1" x14ac:dyDescent="0.25">
      <c r="B14" s="15" t="s">
        <v>270</v>
      </c>
      <c r="C14" s="21" t="s">
        <v>374</v>
      </c>
      <c r="D14" s="40"/>
      <c r="E14" s="33"/>
      <c r="F14" s="48"/>
      <c r="G14" s="59" t="str">
        <f>IF(H14 &lt;&gt;"","Erreur","")</f>
        <v>Erreur</v>
      </c>
      <c r="H14" s="47" t="str">
        <f>IF(D14="","Saisir NON ou OUI.","")</f>
        <v>Saisir NON ou OUI.</v>
      </c>
    </row>
    <row r="15" spans="1:9" ht="22.2" customHeight="1" x14ac:dyDescent="0.25">
      <c r="B15" s="17" t="s">
        <v>356</v>
      </c>
      <c r="C15" s="22" t="s">
        <v>378</v>
      </c>
      <c r="D15" s="24"/>
      <c r="E15" s="68"/>
      <c r="F15" s="44"/>
      <c r="G15" s="59" t="str">
        <f>IF(H15 &lt;&gt;"","Erreur","")</f>
        <v>Erreur</v>
      </c>
      <c r="H15" s="47" t="str">
        <f>IF(E15&gt;$D$2,"Format erroné ou date renseignée supérieure à la date d'échéance.",IF(AND(E15="",F15=""),"L'absence de date nécessite un commentaire explicatif. ",""))</f>
        <v xml:space="preserve">L'absence de date nécessite un commentaire explicatif. </v>
      </c>
    </row>
  </sheetData>
  <sheetProtection algorithmName="SHA-512" hashValue="nzDJvd0oAI5X/aaQpyMEjTAHGWuLj4n9tVY8Uqd7kit/TsBGZRE4XfGYa8dLEEm0sqqFvG/N5XZdqrJ2COHSpA==" saltValue="pbAiBpeLP932WzOr+8IutA==" spinCount="100000" sheet="1" objects="1" scenarios="1" selectLockedCells="1"/>
  <mergeCells count="3">
    <mergeCell ref="B8:E8"/>
    <mergeCell ref="D9:E9"/>
    <mergeCell ref="F9:F10"/>
  </mergeCells>
  <conditionalFormatting sqref="D2">
    <cfRule type="expression" dxfId="72" priority="8">
      <formula>$D$2=""</formula>
    </cfRule>
  </conditionalFormatting>
  <conditionalFormatting sqref="E15">
    <cfRule type="expression" dxfId="71" priority="4">
      <formula>G15="Erreur"</formula>
    </cfRule>
    <cfRule type="expression" dxfId="70" priority="7">
      <formula>E15&gt;$D$2</formula>
    </cfRule>
  </conditionalFormatting>
  <conditionalFormatting sqref="D13">
    <cfRule type="expression" dxfId="69" priority="6">
      <formula>G13="Erreur"</formula>
    </cfRule>
  </conditionalFormatting>
  <conditionalFormatting sqref="D14">
    <cfRule type="expression" dxfId="68" priority="5">
      <formula>G14="Erreur"</formula>
    </cfRule>
  </conditionalFormatting>
  <conditionalFormatting sqref="G3">
    <cfRule type="expression" dxfId="67" priority="3">
      <formula>I3&gt;0</formula>
    </cfRule>
  </conditionalFormatting>
  <conditionalFormatting sqref="H3">
    <cfRule type="expression" dxfId="66" priority="2">
      <formula>I3&gt;0</formula>
    </cfRule>
  </conditionalFormatting>
  <conditionalFormatting sqref="F15">
    <cfRule type="expression" dxfId="65" priority="1">
      <formula>G15="Erreur"</formula>
    </cfRule>
  </conditionalFormatting>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errorTitle="Saisie non valide" error="Seules les valeurs NON et OUI sont autorisées.">
          <x14:formula1>
            <xm:f>'@lists'!$A$6:$B$6</xm:f>
          </x14:formula1>
          <xm:sqref>D13:D14</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workbookViewId="0">
      <selection activeCell="D34" sqref="D34"/>
    </sheetView>
  </sheetViews>
  <sheetFormatPr baseColWidth="10" defaultRowHeight="13.2" x14ac:dyDescent="0.25"/>
  <cols>
    <col min="1" max="1" width="13" customWidth="1"/>
    <col min="2" max="2" width="57.33203125" customWidth="1"/>
    <col min="3" max="3" width="10.88671875" customWidth="1"/>
    <col min="4" max="10" width="21.5546875" customWidth="1"/>
  </cols>
  <sheetData>
    <row r="1" spans="1:5" ht="13.8" x14ac:dyDescent="0.25">
      <c r="A1" s="1"/>
      <c r="B1" s="11"/>
      <c r="C1" s="18"/>
      <c r="D1" s="9"/>
      <c r="E1" s="55"/>
    </row>
    <row r="2" spans="1:5" ht="13.8" x14ac:dyDescent="0.25">
      <c r="A2" s="4" t="s">
        <v>239</v>
      </c>
      <c r="B2" s="2">
        <f>'TB001001'!B2</f>
        <v>0</v>
      </c>
      <c r="C2" s="19" t="s">
        <v>199</v>
      </c>
      <c r="D2" s="38">
        <f>'TB001001'!D2</f>
        <v>45657</v>
      </c>
    </row>
    <row r="3" spans="1:5" ht="13.8" x14ac:dyDescent="0.25">
      <c r="A3" s="4"/>
      <c r="B3" s="2"/>
      <c r="C3" s="19"/>
      <c r="D3" s="3"/>
    </row>
    <row r="4" spans="1:5" ht="13.8" x14ac:dyDescent="0.25">
      <c r="A4" s="4" t="s">
        <v>188</v>
      </c>
      <c r="B4" s="2">
        <f>'TB001001'!B4</f>
        <v>0</v>
      </c>
      <c r="C4" s="19"/>
      <c r="D4" s="23"/>
    </row>
    <row r="5" spans="1:5" ht="13.8" x14ac:dyDescent="0.25">
      <c r="A5" s="5" t="s">
        <v>240</v>
      </c>
      <c r="B5" s="12" t="str">
        <f>IF('TB000501'!D14="Remis",B7,IF('TB000501'!D14="Non remis",CONCATENATE(B7,"_unfiled"),""))</f>
        <v>TB.03.01</v>
      </c>
      <c r="C5" s="20"/>
      <c r="D5" s="16"/>
    </row>
    <row r="7" spans="1:5" ht="13.8" x14ac:dyDescent="0.25">
      <c r="A7" s="55"/>
      <c r="B7" s="57" t="s">
        <v>495</v>
      </c>
    </row>
    <row r="8" spans="1:5" ht="25.95" customHeight="1" x14ac:dyDescent="0.25">
      <c r="B8" s="76" t="s">
        <v>575</v>
      </c>
      <c r="C8" s="77"/>
      <c r="D8" s="77"/>
      <c r="E8" s="77"/>
    </row>
  </sheetData>
  <mergeCells count="1">
    <mergeCell ref="B8:E8"/>
  </mergeCells>
  <conditionalFormatting sqref="D2">
    <cfRule type="expression" dxfId="64" priority="1">
      <formula>$D$2=""</formula>
    </cfRule>
  </conditionalFormatting>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M37"/>
  <sheetViews>
    <sheetView workbookViewId="0">
      <selection activeCell="G14" sqref="G14"/>
    </sheetView>
  </sheetViews>
  <sheetFormatPr baseColWidth="10" defaultRowHeight="13.2" x14ac:dyDescent="0.25"/>
  <cols>
    <col min="1" max="1" width="13" customWidth="1"/>
    <col min="2" max="2" width="57.33203125" customWidth="1"/>
    <col min="3" max="3" width="10.88671875" customWidth="1"/>
    <col min="4" max="10" width="21.5546875" customWidth="1"/>
    <col min="11" max="11" width="7.6640625" customWidth="1"/>
    <col min="12" max="12" width="62.6640625" customWidth="1"/>
  </cols>
  <sheetData>
    <row r="1" spans="1:13" ht="46.8" x14ac:dyDescent="0.25">
      <c r="A1" s="1"/>
      <c r="B1" s="11"/>
      <c r="C1" s="18"/>
      <c r="D1" s="9"/>
      <c r="E1" s="7"/>
      <c r="K1" s="67" t="s">
        <v>578</v>
      </c>
      <c r="L1" s="65" t="s">
        <v>579</v>
      </c>
    </row>
    <row r="2" spans="1:13" ht="13.8" x14ac:dyDescent="0.25">
      <c r="A2" s="4" t="s">
        <v>239</v>
      </c>
      <c r="B2" s="2">
        <f>'TB001001'!B2</f>
        <v>0</v>
      </c>
      <c r="C2" s="19" t="s">
        <v>199</v>
      </c>
      <c r="D2" s="38">
        <f>'TB001001'!D2</f>
        <v>45657</v>
      </c>
    </row>
    <row r="3" spans="1:13" ht="31.8" x14ac:dyDescent="0.3">
      <c r="A3" s="4"/>
      <c r="B3" s="2"/>
      <c r="C3" s="19"/>
      <c r="D3" s="3"/>
      <c r="K3" s="66" t="str">
        <f>IF(M3&gt;0,"L","J")</f>
        <v>L</v>
      </c>
      <c r="L3" s="63" t="str">
        <f>IF(M3&gt;0,"Votre formulaire contient des erreurs. Vous ne pouvez pas le déposer sur le portail ONEGATE","Votre formulaire ne contient pas d'erreur. Vous pouvez le déposer sur le portail ONEGATE")</f>
        <v>Votre formulaire contient des erreurs. Vous ne pouvez pas le déposer sur le portail ONEGATE</v>
      </c>
      <c r="M3" s="58">
        <f>'TB001001'!I3</f>
        <v>94</v>
      </c>
    </row>
    <row r="4" spans="1:13" ht="13.8" x14ac:dyDescent="0.25">
      <c r="A4" s="4" t="s">
        <v>188</v>
      </c>
      <c r="B4" s="2">
        <f>'TB001001'!B4</f>
        <v>0</v>
      </c>
      <c r="C4" s="19"/>
      <c r="D4" s="23"/>
    </row>
    <row r="5" spans="1:13" ht="13.8" x14ac:dyDescent="0.25">
      <c r="A5" s="5" t="s">
        <v>240</v>
      </c>
      <c r="B5" s="12" t="str">
        <f>IF('TB000501'!D14="Remis",B7,IF('TB000501'!D14="Non remis",CONCATENATE(B7,"_unfiled"),""))</f>
        <v>TB.03.01</v>
      </c>
      <c r="C5" s="20"/>
      <c r="D5" s="16"/>
      <c r="F5" s="47" t="str">
        <f>IF(B5="","Saisir Non remis ou remis pour ce tableau dans le tableau TB.00.05",IF(AND(RIGHT(B5,7)="unfiled",COUNTA(D13:J37)&gt;0),"Le tableau étant non remis, il ne doit pas être renseigné",""))</f>
        <v/>
      </c>
    </row>
    <row r="7" spans="1:13" ht="13.8" x14ac:dyDescent="0.25">
      <c r="A7" s="7"/>
      <c r="B7" s="10" t="s">
        <v>495</v>
      </c>
    </row>
    <row r="8" spans="1:13" ht="25.95" customHeight="1" x14ac:dyDescent="0.25">
      <c r="B8" s="73" t="s">
        <v>497</v>
      </c>
      <c r="C8" s="74"/>
      <c r="D8" s="74"/>
      <c r="E8" s="74"/>
    </row>
    <row r="9" spans="1:13" x14ac:dyDescent="0.25">
      <c r="D9" s="75" t="s">
        <v>436</v>
      </c>
      <c r="E9" s="78"/>
      <c r="F9" s="78"/>
      <c r="G9" s="78"/>
      <c r="H9" s="78"/>
      <c r="I9" s="75"/>
      <c r="J9" s="75" t="s">
        <v>176</v>
      </c>
    </row>
    <row r="10" spans="1:13" ht="30.6" x14ac:dyDescent="0.25">
      <c r="D10" s="14" t="s">
        <v>327</v>
      </c>
      <c r="E10" s="14" t="s">
        <v>328</v>
      </c>
      <c r="F10" s="14" t="s">
        <v>185</v>
      </c>
      <c r="G10" s="14" t="s">
        <v>570</v>
      </c>
      <c r="H10" s="14" t="s">
        <v>315</v>
      </c>
      <c r="I10" s="72" t="s">
        <v>580</v>
      </c>
      <c r="J10" s="75"/>
    </row>
    <row r="11" spans="1:13" x14ac:dyDescent="0.25">
      <c r="D11" s="21" t="s">
        <v>125</v>
      </c>
      <c r="E11" s="21" t="s">
        <v>126</v>
      </c>
      <c r="F11" s="21" t="s">
        <v>127</v>
      </c>
      <c r="G11" s="21" t="s">
        <v>128</v>
      </c>
      <c r="H11" s="21" t="s">
        <v>129</v>
      </c>
      <c r="I11" s="21" t="s">
        <v>130</v>
      </c>
      <c r="J11" s="21" t="s">
        <v>131</v>
      </c>
    </row>
    <row r="12" spans="1:13" x14ac:dyDescent="0.25">
      <c r="B12" s="15" t="s">
        <v>68</v>
      </c>
      <c r="C12" s="26"/>
      <c r="D12" s="27"/>
      <c r="E12" s="27"/>
      <c r="F12" s="33"/>
      <c r="G12" s="27"/>
      <c r="H12" s="28"/>
      <c r="I12" s="28"/>
      <c r="J12" s="31"/>
    </row>
    <row r="13" spans="1:13" ht="45" customHeight="1" x14ac:dyDescent="0.25">
      <c r="B13" s="15" t="s">
        <v>246</v>
      </c>
      <c r="C13" s="30"/>
      <c r="D13" s="32"/>
      <c r="E13" s="32"/>
      <c r="F13" s="32"/>
      <c r="G13" s="32"/>
      <c r="H13" s="32"/>
      <c r="I13" s="32"/>
      <c r="J13" s="32"/>
    </row>
    <row r="14" spans="1:13" ht="22.2" customHeight="1" x14ac:dyDescent="0.25">
      <c r="B14" s="13" t="s">
        <v>6</v>
      </c>
      <c r="C14" s="21" t="s">
        <v>377</v>
      </c>
      <c r="D14" s="27"/>
      <c r="E14" s="27"/>
      <c r="F14" s="33"/>
      <c r="G14" s="54"/>
      <c r="H14" s="28"/>
      <c r="I14" s="28"/>
      <c r="J14" s="48"/>
      <c r="K14" s="59" t="str">
        <f>IF(L14&lt;&gt;"","Erreur","")</f>
        <v>Erreur</v>
      </c>
      <c r="L14" s="47" t="str">
        <f>IF(AND(G14&lt;&gt;"1",G14&lt;&gt;"2",G14&lt;&gt;"3",G14&lt;&gt;"4"),"La réponse à cette question doit être 1 ou 2 ou 3 ou 4 et ne peut pas être vide.","")</f>
        <v>La réponse à cette question doit être 1 ou 2 ou 3 ou 4 et ne peut pas être vide.</v>
      </c>
    </row>
    <row r="15" spans="1:13" ht="22.2" customHeight="1" x14ac:dyDescent="0.25">
      <c r="B15" s="13" t="s">
        <v>4</v>
      </c>
      <c r="C15" s="21" t="s">
        <v>385</v>
      </c>
      <c r="D15" s="27"/>
      <c r="E15" s="27"/>
      <c r="F15" s="33"/>
      <c r="G15" s="54"/>
      <c r="H15" s="28"/>
      <c r="I15" s="28"/>
      <c r="J15" s="48"/>
      <c r="K15" s="59" t="str">
        <f t="shared" ref="K15:K17" si="0">IF(L15&lt;&gt;"","Erreur","")</f>
        <v>Erreur</v>
      </c>
      <c r="L15" s="47" t="str">
        <f t="shared" ref="L15:L17" si="1">IF(AND(G15&lt;&gt;"1",G15&lt;&gt;"2",G15&lt;&gt;"3",G15&lt;&gt;"4"),"La réponse à cette question doit être 1 ou 2 ou 3 ou 4 et ne peut pas être vide.","")</f>
        <v>La réponse à cette question doit être 1 ou 2 ou 3 ou 4 et ne peut pas être vide.</v>
      </c>
    </row>
    <row r="16" spans="1:13" ht="22.2" customHeight="1" x14ac:dyDescent="0.25">
      <c r="B16" s="13" t="s">
        <v>7</v>
      </c>
      <c r="C16" s="21" t="s">
        <v>390</v>
      </c>
      <c r="D16" s="27"/>
      <c r="E16" s="27"/>
      <c r="F16" s="33"/>
      <c r="G16" s="54"/>
      <c r="H16" s="28"/>
      <c r="I16" s="28"/>
      <c r="J16" s="48"/>
      <c r="K16" s="59" t="str">
        <f t="shared" si="0"/>
        <v>Erreur</v>
      </c>
      <c r="L16" s="47" t="str">
        <f t="shared" si="1"/>
        <v>La réponse à cette question doit être 1 ou 2 ou 3 ou 4 et ne peut pas être vide.</v>
      </c>
    </row>
    <row r="17" spans="2:12" ht="22.2" customHeight="1" x14ac:dyDescent="0.25">
      <c r="B17" s="13" t="s">
        <v>5</v>
      </c>
      <c r="C17" s="21" t="s">
        <v>391</v>
      </c>
      <c r="D17" s="27"/>
      <c r="E17" s="27"/>
      <c r="F17" s="33"/>
      <c r="G17" s="54"/>
      <c r="H17" s="28"/>
      <c r="I17" s="28"/>
      <c r="J17" s="48"/>
      <c r="K17" s="59" t="str">
        <f t="shared" si="0"/>
        <v>Erreur</v>
      </c>
      <c r="L17" s="47" t="str">
        <f t="shared" si="1"/>
        <v>La réponse à cette question doit être 1 ou 2 ou 3 ou 4 et ne peut pas être vide.</v>
      </c>
    </row>
    <row r="18" spans="2:12" x14ac:dyDescent="0.25">
      <c r="B18" s="15" t="s">
        <v>69</v>
      </c>
      <c r="C18" s="26"/>
      <c r="D18" s="27"/>
      <c r="E18" s="27"/>
      <c r="F18" s="33"/>
      <c r="G18" s="27"/>
      <c r="H18" s="28"/>
      <c r="I18" s="28"/>
      <c r="J18" s="31"/>
    </row>
    <row r="19" spans="2:12" ht="22.2" customHeight="1" x14ac:dyDescent="0.25">
      <c r="B19" s="15" t="s">
        <v>349</v>
      </c>
      <c r="C19" s="30"/>
      <c r="D19" s="32"/>
      <c r="E19" s="32"/>
      <c r="F19" s="32"/>
      <c r="G19" s="32"/>
      <c r="H19" s="32"/>
      <c r="I19" s="32"/>
      <c r="J19" s="32"/>
    </row>
    <row r="20" spans="2:12" x14ac:dyDescent="0.25">
      <c r="B20" s="13" t="s">
        <v>2</v>
      </c>
      <c r="C20" s="21" t="s">
        <v>397</v>
      </c>
      <c r="D20" s="27"/>
      <c r="E20" s="27"/>
      <c r="F20" s="68"/>
      <c r="G20" s="27"/>
      <c r="H20" s="28"/>
      <c r="I20" s="28"/>
      <c r="J20" s="69"/>
      <c r="K20" s="59" t="str">
        <f t="shared" ref="K20:K27" si="2">IF(L20&lt;&gt;"","Erreur","")</f>
        <v>Erreur</v>
      </c>
      <c r="L20" s="47" t="str">
        <f>IF(F20&gt;$D$2,"Format erroné ou date renseignée supérieure à la date d'échéance.",IF(J20="","Saisir un commentaire explicatif.",""))</f>
        <v>Saisir un commentaire explicatif.</v>
      </c>
    </row>
    <row r="21" spans="2:12" ht="22.2" customHeight="1" x14ac:dyDescent="0.25">
      <c r="B21" s="13" t="s">
        <v>11</v>
      </c>
      <c r="C21" s="21" t="s">
        <v>398</v>
      </c>
      <c r="D21" s="27"/>
      <c r="E21" s="27"/>
      <c r="F21" s="45"/>
      <c r="G21" s="27"/>
      <c r="H21" s="28"/>
      <c r="I21" s="28"/>
      <c r="J21" s="48"/>
      <c r="K21" s="59" t="str">
        <f t="shared" si="2"/>
        <v>Erreur</v>
      </c>
      <c r="L21" s="47" t="str">
        <f>IF(F21&gt;$D$2,"Format erroné ou date renseignée supérieure à la date d'échéance.",IF(J21="","Saisir un commentaire explicatif.",""))</f>
        <v>Saisir un commentaire explicatif.</v>
      </c>
    </row>
    <row r="22" spans="2:12" x14ac:dyDescent="0.25">
      <c r="B22" s="13" t="s">
        <v>14</v>
      </c>
      <c r="C22" s="21" t="s">
        <v>399</v>
      </c>
      <c r="D22" s="27"/>
      <c r="E22" s="27"/>
      <c r="F22" s="45"/>
      <c r="G22" s="27"/>
      <c r="H22" s="28"/>
      <c r="I22" s="28"/>
      <c r="J22" s="48"/>
      <c r="K22" s="59" t="str">
        <f t="shared" si="2"/>
        <v>Erreur</v>
      </c>
      <c r="L22" s="47" t="str">
        <f>IF(F22&gt;$D$2,"Format erroné ou date renseignée supérieure à la date d'échéance.",IF(J22="","Saisir un commentaire explicatif.",""))</f>
        <v>Saisir un commentaire explicatif.</v>
      </c>
    </row>
    <row r="23" spans="2:12" x14ac:dyDescent="0.25">
      <c r="B23" s="13" t="s">
        <v>13</v>
      </c>
      <c r="C23" s="21" t="s">
        <v>400</v>
      </c>
      <c r="D23" s="27"/>
      <c r="E23" s="27"/>
      <c r="F23" s="45"/>
      <c r="G23" s="27"/>
      <c r="H23" s="28"/>
      <c r="I23" s="28"/>
      <c r="J23" s="48"/>
      <c r="K23" s="59" t="str">
        <f t="shared" si="2"/>
        <v>Erreur</v>
      </c>
      <c r="L23" s="47" t="str">
        <f>IF(F23&gt;$D$2,"Format erroné ou date renseignée supérieure à la date d'échéance.",IF(J23="","Saisir un commentaire explicatif.",""))</f>
        <v>Saisir un commentaire explicatif.</v>
      </c>
    </row>
    <row r="24" spans="2:12" ht="22.2" customHeight="1" x14ac:dyDescent="0.25">
      <c r="B24" s="15" t="s">
        <v>243</v>
      </c>
      <c r="C24" s="21" t="s">
        <v>401</v>
      </c>
      <c r="D24" s="27"/>
      <c r="E24" s="27"/>
      <c r="F24" s="33"/>
      <c r="G24" s="27"/>
      <c r="H24" s="43"/>
      <c r="I24" s="28"/>
      <c r="J24" s="48"/>
      <c r="K24" s="59" t="str">
        <f t="shared" si="2"/>
        <v>Erreur</v>
      </c>
      <c r="L24" s="47" t="str">
        <f>IF(H24="","Saisir un  nombre entier.","")</f>
        <v>Saisir un  nombre entier.</v>
      </c>
    </row>
    <row r="25" spans="2:12" ht="22.2" customHeight="1" x14ac:dyDescent="0.25">
      <c r="B25" s="15" t="s">
        <v>244</v>
      </c>
      <c r="C25" s="21" t="s">
        <v>402</v>
      </c>
      <c r="D25" s="27"/>
      <c r="E25" s="27"/>
      <c r="F25" s="33"/>
      <c r="G25" s="27"/>
      <c r="H25" s="43"/>
      <c r="I25" s="28"/>
      <c r="J25" s="48"/>
      <c r="K25" s="59" t="str">
        <f t="shared" si="2"/>
        <v>Erreur</v>
      </c>
      <c r="L25" s="47" t="str">
        <f t="shared" ref="L25:L27" si="3">IF(H25="","Saisir un  nombre entier.","")</f>
        <v>Saisir un  nombre entier.</v>
      </c>
    </row>
    <row r="26" spans="2:12" ht="22.2" customHeight="1" x14ac:dyDescent="0.25">
      <c r="B26" s="15" t="s">
        <v>241</v>
      </c>
      <c r="C26" s="21" t="s">
        <v>403</v>
      </c>
      <c r="D26" s="27"/>
      <c r="E26" s="27"/>
      <c r="F26" s="33"/>
      <c r="G26" s="27"/>
      <c r="H26" s="43"/>
      <c r="I26" s="28"/>
      <c r="J26" s="48"/>
      <c r="K26" s="59" t="str">
        <f t="shared" si="2"/>
        <v>Erreur</v>
      </c>
      <c r="L26" s="47" t="str">
        <f t="shared" si="3"/>
        <v>Saisir un  nombre entier.</v>
      </c>
    </row>
    <row r="27" spans="2:12" ht="22.2" customHeight="1" x14ac:dyDescent="0.25">
      <c r="B27" s="15" t="s">
        <v>242</v>
      </c>
      <c r="C27" s="21" t="s">
        <v>404</v>
      </c>
      <c r="D27" s="27"/>
      <c r="E27" s="27"/>
      <c r="F27" s="33"/>
      <c r="G27" s="27"/>
      <c r="H27" s="43"/>
      <c r="I27" s="28"/>
      <c r="J27" s="48"/>
      <c r="K27" s="59" t="str">
        <f t="shared" si="2"/>
        <v>Erreur</v>
      </c>
      <c r="L27" s="47" t="str">
        <f t="shared" si="3"/>
        <v>Saisir un  nombre entier.</v>
      </c>
    </row>
    <row r="28" spans="2:12" x14ac:dyDescent="0.25">
      <c r="B28" s="15" t="s">
        <v>71</v>
      </c>
      <c r="C28" s="26"/>
      <c r="D28" s="27"/>
      <c r="E28" s="27"/>
      <c r="F28" s="33"/>
      <c r="G28" s="27"/>
      <c r="H28" s="28"/>
      <c r="I28" s="28"/>
      <c r="J28" s="31"/>
    </row>
    <row r="29" spans="2:12" ht="34.200000000000003" customHeight="1" x14ac:dyDescent="0.25">
      <c r="B29" s="15" t="s">
        <v>367</v>
      </c>
      <c r="C29" s="21" t="s">
        <v>405</v>
      </c>
      <c r="D29" s="40"/>
      <c r="E29" s="27"/>
      <c r="F29" s="33"/>
      <c r="G29" s="27"/>
      <c r="H29" s="28"/>
      <c r="I29" s="28"/>
      <c r="J29" s="48"/>
      <c r="K29" s="59" t="str">
        <f t="shared" ref="K29:K34" si="4">IF(L29&lt;&gt;"","Erreur","")</f>
        <v>Erreur</v>
      </c>
      <c r="L29" s="47" t="str">
        <f>IF(D29="","Saisir NON ou OUI.","")</f>
        <v>Saisir NON ou OUI.</v>
      </c>
    </row>
    <row r="30" spans="2:12" ht="57" customHeight="1" x14ac:dyDescent="0.25">
      <c r="B30" s="15" t="s">
        <v>245</v>
      </c>
      <c r="C30" s="21" t="s">
        <v>406</v>
      </c>
      <c r="D30" s="27"/>
      <c r="E30" s="27"/>
      <c r="F30" s="33"/>
      <c r="G30" s="27"/>
      <c r="H30" s="28"/>
      <c r="I30" s="52"/>
      <c r="J30" s="69"/>
      <c r="K30" s="59" t="str">
        <f t="shared" si="4"/>
        <v/>
      </c>
      <c r="L30" s="47" t="str">
        <f>IF(AND($D$29="NON",I30&lt;&gt;""),"La réponse à la question 3.350 étant NON, la réponse à cette question doit rester vide.",IF(AND($D$29="OUI",I30=""),"Saisir un pourcent (nombre entier).",""))</f>
        <v/>
      </c>
    </row>
    <row r="31" spans="2:12" ht="34.200000000000003" customHeight="1" x14ac:dyDescent="0.25">
      <c r="B31" s="15" t="s">
        <v>346</v>
      </c>
      <c r="C31" s="21" t="s">
        <v>407</v>
      </c>
      <c r="D31" s="27"/>
      <c r="E31" s="27"/>
      <c r="F31" s="33"/>
      <c r="G31" s="27"/>
      <c r="H31" s="28"/>
      <c r="I31" s="52"/>
      <c r="J31" s="69"/>
      <c r="K31" s="59" t="str">
        <f t="shared" si="4"/>
        <v/>
      </c>
      <c r="L31" s="47" t="str">
        <f t="shared" ref="L31:L32" si="5">IF(AND($D$29="NON",I31&lt;&gt;""),"La réponse à la question 3.350 étant NON, la réponse à cette question doit rester vide.",IF(AND($D$29="OUI",I31=""),"Saisir un pourcent (nombre entier).",""))</f>
        <v/>
      </c>
    </row>
    <row r="32" spans="2:12" ht="57" customHeight="1" x14ac:dyDescent="0.25">
      <c r="B32" s="15" t="s">
        <v>247</v>
      </c>
      <c r="C32" s="21" t="s">
        <v>408</v>
      </c>
      <c r="D32" s="27"/>
      <c r="E32" s="27"/>
      <c r="F32" s="33"/>
      <c r="G32" s="27"/>
      <c r="H32" s="28"/>
      <c r="I32" s="52"/>
      <c r="J32" s="69"/>
      <c r="K32" s="59" t="str">
        <f t="shared" si="4"/>
        <v/>
      </c>
      <c r="L32" s="47" t="str">
        <f t="shared" si="5"/>
        <v/>
      </c>
    </row>
    <row r="33" spans="2:12" ht="57" customHeight="1" x14ac:dyDescent="0.25">
      <c r="B33" s="15" t="s">
        <v>271</v>
      </c>
      <c r="C33" s="21" t="s">
        <v>409</v>
      </c>
      <c r="D33" s="27"/>
      <c r="E33" s="40"/>
      <c r="F33" s="33"/>
      <c r="G33" s="27"/>
      <c r="H33" s="28"/>
      <c r="I33" s="28"/>
      <c r="J33" s="48"/>
      <c r="K33" s="59" t="str">
        <f t="shared" si="4"/>
        <v>Erreur</v>
      </c>
      <c r="L33" s="47" t="str">
        <f>IF(E33="","Saisir NON, NON APPLICABLE ou OUI.","")</f>
        <v>Saisir NON, NON APPLICABLE ou OUI.</v>
      </c>
    </row>
    <row r="34" spans="2:12" ht="57" customHeight="1" x14ac:dyDescent="0.25">
      <c r="B34" s="15" t="s">
        <v>272</v>
      </c>
      <c r="C34" s="21" t="s">
        <v>410</v>
      </c>
      <c r="D34" s="27"/>
      <c r="E34" s="40"/>
      <c r="F34" s="33"/>
      <c r="G34" s="27"/>
      <c r="H34" s="28"/>
      <c r="I34" s="28"/>
      <c r="J34" s="48"/>
      <c r="K34" s="59" t="str">
        <f t="shared" si="4"/>
        <v>Erreur</v>
      </c>
      <c r="L34" s="47" t="str">
        <f>IF(E34="","Saisir NON, NON APPLICABLE ou OUI.","")</f>
        <v>Saisir NON, NON APPLICABLE ou OUI.</v>
      </c>
    </row>
    <row r="35" spans="2:12" x14ac:dyDescent="0.25">
      <c r="B35" s="15" t="s">
        <v>70</v>
      </c>
      <c r="C35" s="26"/>
      <c r="D35" s="27"/>
      <c r="E35" s="27"/>
      <c r="F35" s="33"/>
      <c r="G35" s="27"/>
      <c r="H35" s="28"/>
      <c r="I35" s="28"/>
      <c r="J35" s="31"/>
    </row>
    <row r="36" spans="2:12" ht="34.200000000000003" customHeight="1" x14ac:dyDescent="0.25">
      <c r="B36" s="15" t="s">
        <v>366</v>
      </c>
      <c r="C36" s="21" t="s">
        <v>411</v>
      </c>
      <c r="D36" s="40"/>
      <c r="E36" s="27"/>
      <c r="F36" s="33"/>
      <c r="G36" s="27"/>
      <c r="H36" s="28"/>
      <c r="I36" s="28"/>
      <c r="J36" s="48"/>
      <c r="K36" s="59" t="str">
        <f t="shared" ref="K36:K37" si="6">IF(L36&lt;&gt;"","Erreur","")</f>
        <v>Erreur</v>
      </c>
      <c r="L36" s="47" t="str">
        <f>IF(D36="","Saisir NON ou OUI.","")</f>
        <v>Saisir NON ou OUI.</v>
      </c>
    </row>
    <row r="37" spans="2:12" ht="34.200000000000003" customHeight="1" x14ac:dyDescent="0.25">
      <c r="B37" s="17" t="s">
        <v>558</v>
      </c>
      <c r="C37" s="22" t="s">
        <v>412</v>
      </c>
      <c r="D37" s="53"/>
      <c r="E37" s="24"/>
      <c r="F37" s="34"/>
      <c r="G37" s="24"/>
      <c r="H37" s="29"/>
      <c r="I37" s="29"/>
      <c r="J37" s="44"/>
      <c r="K37" s="59" t="str">
        <f t="shared" si="6"/>
        <v/>
      </c>
      <c r="L37" s="47" t="str">
        <f>IF(AND(D36="NON",D37&lt;&gt;""),"La réponse à la question 3.410 étant NON, la réponse à cete question doit rester vide.",IF(AND(D36="OUI",D37=""),"Saisir NON ou OUI.",IF(AND(D37="OUI",J37=""),"Précisez en commentaire le(s) nom(s) du ou des prestataires ainsi que le(s) pays concerné(s)","")))</f>
        <v/>
      </c>
    </row>
  </sheetData>
  <sheetProtection algorithmName="SHA-512" hashValue="L4su/phdHpWG7O9fZdfmxa+zRBH0IGktn+di8VehO7uvGOy3Ose9cELesi6e5ga45XiXlLSc32KsjRqaIKe1Qg==" saltValue="nZb7gbElLFng6DcYlNKWWA==" spinCount="100000" sheet="1" objects="1" scenarios="1" selectLockedCells="1"/>
  <mergeCells count="3">
    <mergeCell ref="B8:E8"/>
    <mergeCell ref="D9:I9"/>
    <mergeCell ref="J9:J10"/>
  </mergeCells>
  <conditionalFormatting sqref="D2">
    <cfRule type="expression" dxfId="63" priority="21">
      <formula>$D$2=""</formula>
    </cfRule>
  </conditionalFormatting>
  <conditionalFormatting sqref="F20:F23">
    <cfRule type="expression" dxfId="62" priority="20">
      <formula>K20="Erreur"</formula>
    </cfRule>
  </conditionalFormatting>
  <conditionalFormatting sqref="G14">
    <cfRule type="expression" dxfId="61" priority="19">
      <formula>K14="Erreur"</formula>
    </cfRule>
  </conditionalFormatting>
  <conditionalFormatting sqref="G15">
    <cfRule type="expression" dxfId="60" priority="18">
      <formula>K15="Erreur"</formula>
    </cfRule>
  </conditionalFormatting>
  <conditionalFormatting sqref="G16">
    <cfRule type="expression" dxfId="59" priority="17">
      <formula>K16="Erreur"</formula>
    </cfRule>
  </conditionalFormatting>
  <conditionalFormatting sqref="G17">
    <cfRule type="expression" dxfId="58" priority="16">
      <formula>K17="Erreur"</formula>
    </cfRule>
  </conditionalFormatting>
  <conditionalFormatting sqref="J20">
    <cfRule type="expression" dxfId="57" priority="15">
      <formula>K20="Erreur"</formula>
    </cfRule>
  </conditionalFormatting>
  <conditionalFormatting sqref="J21:J23">
    <cfRule type="expression" dxfId="56" priority="14">
      <formula>K21="Erreur"</formula>
    </cfRule>
  </conditionalFormatting>
  <conditionalFormatting sqref="H24">
    <cfRule type="expression" dxfId="55" priority="13">
      <formula>K24="Erreur"</formula>
    </cfRule>
  </conditionalFormatting>
  <conditionalFormatting sqref="H25:H27">
    <cfRule type="expression" dxfId="54" priority="12">
      <formula>K25="Erreur"</formula>
    </cfRule>
  </conditionalFormatting>
  <conditionalFormatting sqref="D29">
    <cfRule type="expression" dxfId="53" priority="11">
      <formula>K29="Erreur"</formula>
    </cfRule>
  </conditionalFormatting>
  <conditionalFormatting sqref="D36">
    <cfRule type="expression" dxfId="52" priority="10">
      <formula>K36="Erreur"</formula>
    </cfRule>
  </conditionalFormatting>
  <conditionalFormatting sqref="D37">
    <cfRule type="expression" dxfId="51" priority="9">
      <formula>K37="Erreur"</formula>
    </cfRule>
  </conditionalFormatting>
  <conditionalFormatting sqref="I30:I32">
    <cfRule type="expression" dxfId="50" priority="8">
      <formula>K30="Erreur"</formula>
    </cfRule>
  </conditionalFormatting>
  <conditionalFormatting sqref="E33">
    <cfRule type="expression" dxfId="49" priority="6">
      <formula>K33="Erreur"</formula>
    </cfRule>
  </conditionalFormatting>
  <conditionalFormatting sqref="E34">
    <cfRule type="expression" dxfId="48" priority="5">
      <formula>K34="Erreur"</formula>
    </cfRule>
  </conditionalFormatting>
  <conditionalFormatting sqref="K3">
    <cfRule type="expression" dxfId="47" priority="4">
      <formula>M3&gt;0</formula>
    </cfRule>
  </conditionalFormatting>
  <conditionalFormatting sqref="L3">
    <cfRule type="expression" dxfId="46" priority="3">
      <formula>M3&gt;0</formula>
    </cfRule>
  </conditionalFormatting>
  <conditionalFormatting sqref="J37">
    <cfRule type="expression" dxfId="45" priority="1">
      <formula>K37="Erreur"</formula>
    </cfRule>
  </conditionalFormatting>
  <dataValidations count="2">
    <dataValidation type="whole" allowBlank="1" showInputMessage="1" showErrorMessage="1" errorTitle="Saisie non valide" error="Seuls les nombres entiers sont autorisés." sqref="H24:H27">
      <formula1>0</formula1>
      <formula2>999999999</formula2>
    </dataValidation>
    <dataValidation type="whole" allowBlank="1" showInputMessage="1" showErrorMessage="1" errorTitle="Saisie non valide" error="Seuls les pourcents (nombres entiers compris entre 0 et 100) sont autorisés." sqref="I30:I32">
      <formula1>0</formula1>
      <formula2>100</formula2>
    </dataValidation>
  </dataValidations>
  <pageMargins left="0.7" right="0.7" top="0.75" bottom="0.75" header="0.3" footer="0.3"/>
  <pageSetup orientation="portrait"/>
  <extLst>
    <ext xmlns:x14="http://schemas.microsoft.com/office/spreadsheetml/2009/9/main" uri="{CCE6A557-97BC-4b89-ADB6-D9C93CAAB3DF}">
      <x14:dataValidations xmlns:xm="http://schemas.microsoft.com/office/excel/2006/main" count="3">
        <x14:dataValidation type="list" allowBlank="1" showInputMessage="1" showErrorMessage="1" errorTitle="Saisie non valide" error="Seules les valeurs NON et OUI sont autorisées.">
          <x14:formula1>
            <xm:f>'@lists'!$A$6:$B$6</xm:f>
          </x14:formula1>
          <xm:sqref>D29 D36:D37</xm:sqref>
        </x14:dataValidation>
        <x14:dataValidation type="list" allowBlank="1" showInputMessage="1" showErrorMessage="1" errorTitle="Saisie non valide" error="Seules les valeurs NON, NON APPLICABLE et OUI sont autorisées.">
          <x14:formula1>
            <xm:f>'@lists'!$A$8:$C$8</xm:f>
          </x14:formula1>
          <xm:sqref>E33:E34</xm:sqref>
        </x14:dataValidation>
        <x14:dataValidation type="list" allowBlank="1" showInputMessage="1" showErrorMessage="1" errorTitle="Saisie non valide" error="Seules les valeurs 1, 2, 3 et 4 sont autorisées.">
          <x14:formula1>
            <xm:f>'@lists'!$A$13:$D$13</xm:f>
          </x14:formula1>
          <xm:sqref>G14:G17</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workbookViewId="0">
      <selection sqref="A1:D5"/>
    </sheetView>
  </sheetViews>
  <sheetFormatPr baseColWidth="10" defaultRowHeight="13.2" x14ac:dyDescent="0.25"/>
  <cols>
    <col min="1" max="1" width="13" customWidth="1"/>
    <col min="2" max="2" width="57.33203125" customWidth="1"/>
    <col min="3" max="3" width="10.88671875" customWidth="1"/>
    <col min="4" max="7" width="21.5546875" customWidth="1"/>
  </cols>
  <sheetData>
    <row r="1" spans="1:5" ht="13.8" x14ac:dyDescent="0.25">
      <c r="A1" s="1"/>
      <c r="B1" s="11"/>
      <c r="C1" s="18"/>
      <c r="D1" s="9"/>
      <c r="E1" s="55"/>
    </row>
    <row r="2" spans="1:5" ht="13.8" x14ac:dyDescent="0.25">
      <c r="A2" s="4" t="s">
        <v>239</v>
      </c>
      <c r="B2" s="2">
        <f>'TB001001'!B2</f>
        <v>0</v>
      </c>
      <c r="C2" s="19" t="s">
        <v>199</v>
      </c>
      <c r="D2" s="38">
        <f>'TB001001'!D2</f>
        <v>45657</v>
      </c>
    </row>
    <row r="3" spans="1:5" ht="13.8" x14ac:dyDescent="0.25">
      <c r="A3" s="4"/>
      <c r="B3" s="2"/>
      <c r="C3" s="19"/>
      <c r="D3" s="3"/>
    </row>
    <row r="4" spans="1:5" ht="13.8" x14ac:dyDescent="0.25">
      <c r="A4" s="4" t="s">
        <v>188</v>
      </c>
      <c r="B4" s="2">
        <f>'TB001001'!B4</f>
        <v>0</v>
      </c>
      <c r="C4" s="19"/>
      <c r="D4" s="23"/>
    </row>
    <row r="5" spans="1:5" ht="13.8" x14ac:dyDescent="0.25">
      <c r="A5" s="5" t="s">
        <v>240</v>
      </c>
      <c r="B5" s="12" t="str">
        <f>IF('TB000501'!D15="Remis",B7,IF('TB000501'!D15="Non remis",CONCATENATE(B7,"_unfiled"),""))</f>
        <v>TB.05.01</v>
      </c>
      <c r="C5" s="20"/>
      <c r="D5" s="16"/>
    </row>
    <row r="7" spans="1:5" ht="13.8" x14ac:dyDescent="0.25">
      <c r="A7" s="55"/>
      <c r="B7" s="57" t="s">
        <v>499</v>
      </c>
    </row>
    <row r="8" spans="1:5" x14ac:dyDescent="0.25">
      <c r="B8" s="76" t="s">
        <v>576</v>
      </c>
      <c r="C8" s="77"/>
      <c r="D8" s="77"/>
      <c r="E8" s="77"/>
    </row>
  </sheetData>
  <mergeCells count="1">
    <mergeCell ref="B8:E8"/>
  </mergeCells>
  <conditionalFormatting sqref="D2">
    <cfRule type="expression" dxfId="44" priority="1">
      <formula>$D$2=""</formula>
    </cfRule>
  </conditionalFormatting>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J39"/>
  <sheetViews>
    <sheetView workbookViewId="0">
      <selection activeCell="E14" sqref="E14"/>
    </sheetView>
  </sheetViews>
  <sheetFormatPr baseColWidth="10" defaultRowHeight="13.2" x14ac:dyDescent="0.25"/>
  <cols>
    <col min="1" max="1" width="13" customWidth="1"/>
    <col min="2" max="2" width="57.33203125" customWidth="1"/>
    <col min="3" max="3" width="10.88671875" customWidth="1"/>
    <col min="4" max="7" width="21.5546875" customWidth="1"/>
    <col min="8" max="8" width="7.6640625" customWidth="1"/>
    <col min="9" max="9" width="62.6640625" customWidth="1"/>
  </cols>
  <sheetData>
    <row r="1" spans="1:10" ht="46.8" x14ac:dyDescent="0.25">
      <c r="A1" s="1"/>
      <c r="B1" s="11"/>
      <c r="C1" s="18"/>
      <c r="D1" s="9"/>
      <c r="E1" s="7"/>
      <c r="H1" s="67" t="s">
        <v>578</v>
      </c>
      <c r="I1" s="65" t="s">
        <v>579</v>
      </c>
    </row>
    <row r="2" spans="1:10" ht="13.8" x14ac:dyDescent="0.25">
      <c r="A2" s="4" t="s">
        <v>239</v>
      </c>
      <c r="B2" s="2">
        <f>'TB001001'!B2</f>
        <v>0</v>
      </c>
      <c r="C2" s="19" t="s">
        <v>199</v>
      </c>
      <c r="D2" s="38">
        <f>'TB001001'!D2</f>
        <v>45657</v>
      </c>
    </row>
    <row r="3" spans="1:10" ht="31.8" x14ac:dyDescent="0.3">
      <c r="A3" s="4"/>
      <c r="B3" s="2"/>
      <c r="C3" s="19"/>
      <c r="D3" s="3"/>
      <c r="H3" s="66" t="str">
        <f>IF(J3&gt;0,"L","J")</f>
        <v>L</v>
      </c>
      <c r="I3" s="63" t="str">
        <f>IF(J3&gt;0,"Votre formulaire contient des erreurs. Vous ne pouvez pas le déposer sur le portail ONEGATE","Votre formulaire ne contient pas d'erreur. Vous pouvez le déposer sur le portail ONEGATE")</f>
        <v>Votre formulaire contient des erreurs. Vous ne pouvez pas le déposer sur le portail ONEGATE</v>
      </c>
      <c r="J3" s="58">
        <f>'TB001001'!I3</f>
        <v>94</v>
      </c>
    </row>
    <row r="4" spans="1:10" ht="13.8" x14ac:dyDescent="0.25">
      <c r="A4" s="4" t="s">
        <v>188</v>
      </c>
      <c r="B4" s="2">
        <f>'TB001001'!B4</f>
        <v>0</v>
      </c>
      <c r="C4" s="19"/>
      <c r="D4" s="23"/>
    </row>
    <row r="5" spans="1:10" ht="13.8" x14ac:dyDescent="0.25">
      <c r="A5" s="5" t="s">
        <v>240</v>
      </c>
      <c r="B5" s="12" t="str">
        <f>IF('TB000501'!D15="Remis",B7,IF('TB000501'!D15="Non remis",CONCATENATE(B7,"_unfiled"),""))</f>
        <v>TB.05.01</v>
      </c>
      <c r="C5" s="20"/>
      <c r="D5" s="16"/>
      <c r="F5" s="47" t="str">
        <f>IF(B5="","Saisir Non remis ou remis pour ce tableau dans le tableau TB.00.05",IF(AND(RIGHT(B5,7)="unfiled",COUNTA(D13:G39)&gt;0),"Le tableau étant non remis, il ne doit pas être renseigné",""))</f>
        <v/>
      </c>
    </row>
    <row r="7" spans="1:10" ht="13.8" x14ac:dyDescent="0.25">
      <c r="A7" s="7"/>
      <c r="B7" s="10" t="s">
        <v>499</v>
      </c>
    </row>
    <row r="8" spans="1:10" x14ac:dyDescent="0.25">
      <c r="B8" s="73" t="s">
        <v>501</v>
      </c>
      <c r="C8" s="74"/>
      <c r="D8" s="74"/>
      <c r="E8" s="74"/>
    </row>
    <row r="9" spans="1:10" x14ac:dyDescent="0.25">
      <c r="D9" s="75" t="s">
        <v>436</v>
      </c>
      <c r="E9" s="78"/>
      <c r="F9" s="75"/>
      <c r="G9" s="75" t="s">
        <v>176</v>
      </c>
    </row>
    <row r="10" spans="1:10" x14ac:dyDescent="0.25">
      <c r="D10" s="14" t="s">
        <v>327</v>
      </c>
      <c r="E10" s="14" t="s">
        <v>328</v>
      </c>
      <c r="F10" s="14" t="s">
        <v>315</v>
      </c>
      <c r="G10" s="75"/>
    </row>
    <row r="11" spans="1:10" x14ac:dyDescent="0.25">
      <c r="D11" s="21" t="s">
        <v>114</v>
      </c>
      <c r="E11" s="21" t="s">
        <v>115</v>
      </c>
      <c r="F11" s="21" t="s">
        <v>116</v>
      </c>
      <c r="G11" s="21" t="s">
        <v>117</v>
      </c>
    </row>
    <row r="12" spans="1:10" ht="22.2" customHeight="1" x14ac:dyDescent="0.25">
      <c r="B12" s="15" t="s">
        <v>76</v>
      </c>
      <c r="C12" s="26"/>
      <c r="D12" s="27"/>
      <c r="E12" s="27"/>
      <c r="F12" s="28"/>
      <c r="G12" s="31"/>
    </row>
    <row r="13" spans="1:10" x14ac:dyDescent="0.25">
      <c r="B13" s="15" t="s">
        <v>549</v>
      </c>
      <c r="C13" s="30"/>
      <c r="D13" s="32"/>
      <c r="E13" s="32"/>
      <c r="F13" s="32"/>
      <c r="G13" s="32"/>
    </row>
    <row r="14" spans="1:10" ht="34.200000000000003" customHeight="1" x14ac:dyDescent="0.25">
      <c r="B14" s="13" t="s">
        <v>1</v>
      </c>
      <c r="C14" s="21" t="s">
        <v>369</v>
      </c>
      <c r="D14" s="27"/>
      <c r="E14" s="40"/>
      <c r="F14" s="28"/>
      <c r="G14" s="48"/>
      <c r="H14" s="59" t="str">
        <f>IF(I14 &lt;&gt;"","Erreur","")</f>
        <v>Erreur</v>
      </c>
      <c r="I14" s="47" t="str">
        <f>IF(E14="","Saisir NON, NON APPLICABLE ou OUI.","")</f>
        <v>Saisir NON, NON APPLICABLE ou OUI.</v>
      </c>
    </row>
    <row r="15" spans="1:10" ht="34.200000000000003" customHeight="1" x14ac:dyDescent="0.25">
      <c r="B15" s="13" t="s">
        <v>20</v>
      </c>
      <c r="C15" s="21" t="s">
        <v>374</v>
      </c>
      <c r="D15" s="27"/>
      <c r="E15" s="40"/>
      <c r="F15" s="28"/>
      <c r="G15" s="48"/>
      <c r="H15" s="59" t="str">
        <f t="shared" ref="H15:H39" si="0">IF(I15 &lt;&gt;"","Erreur","")</f>
        <v>Erreur</v>
      </c>
      <c r="I15" s="47" t="str">
        <f t="shared" ref="I15:I16" si="1">IF(E15="","Saisir NON, NON APPLICABLE ou OUI.","")</f>
        <v>Saisir NON, NON APPLICABLE ou OUI.</v>
      </c>
    </row>
    <row r="16" spans="1:10" ht="45" customHeight="1" x14ac:dyDescent="0.25">
      <c r="B16" s="15" t="s">
        <v>183</v>
      </c>
      <c r="C16" s="21" t="s">
        <v>376</v>
      </c>
      <c r="D16" s="27"/>
      <c r="E16" s="40"/>
      <c r="F16" s="28"/>
      <c r="G16" s="48"/>
      <c r="H16" s="59" t="str">
        <f t="shared" si="0"/>
        <v>Erreur</v>
      </c>
      <c r="I16" s="47" t="str">
        <f t="shared" si="1"/>
        <v>Saisir NON, NON APPLICABLE ou OUI.</v>
      </c>
    </row>
    <row r="17" spans="2:9" x14ac:dyDescent="0.25">
      <c r="B17" s="15" t="s">
        <v>78</v>
      </c>
      <c r="C17" s="26"/>
      <c r="D17" s="27"/>
      <c r="E17" s="27"/>
      <c r="F17" s="28"/>
      <c r="G17" s="31"/>
      <c r="H17" s="59" t="str">
        <f t="shared" si="0"/>
        <v/>
      </c>
    </row>
    <row r="18" spans="2:9" x14ac:dyDescent="0.25">
      <c r="B18" s="15" t="s">
        <v>554</v>
      </c>
      <c r="C18" s="30"/>
      <c r="D18" s="32"/>
      <c r="E18" s="32"/>
      <c r="F18" s="32"/>
      <c r="G18" s="32"/>
      <c r="H18" s="59" t="str">
        <f t="shared" si="0"/>
        <v/>
      </c>
    </row>
    <row r="19" spans="2:9" x14ac:dyDescent="0.25">
      <c r="B19" s="13" t="s">
        <v>15</v>
      </c>
      <c r="C19" s="21" t="s">
        <v>378</v>
      </c>
      <c r="D19" s="54"/>
      <c r="E19" s="27"/>
      <c r="F19" s="28"/>
      <c r="G19" s="48"/>
      <c r="H19" s="59" t="str">
        <f t="shared" si="0"/>
        <v>Erreur</v>
      </c>
      <c r="I19" s="47" t="str">
        <f>IF(D19="","Saisir NON ou OUI.","")</f>
        <v>Saisir NON ou OUI.</v>
      </c>
    </row>
    <row r="20" spans="2:9" x14ac:dyDescent="0.25">
      <c r="B20" s="13" t="s">
        <v>19</v>
      </c>
      <c r="C20" s="21" t="s">
        <v>379</v>
      </c>
      <c r="D20" s="54"/>
      <c r="E20" s="27"/>
      <c r="F20" s="28"/>
      <c r="G20" s="48"/>
      <c r="H20" s="59" t="str">
        <f t="shared" si="0"/>
        <v>Erreur</v>
      </c>
      <c r="I20" s="47" t="str">
        <f>IF(D20="","Saisir NON ou OUI.","")</f>
        <v>Saisir NON ou OUI.</v>
      </c>
    </row>
    <row r="21" spans="2:9" x14ac:dyDescent="0.25">
      <c r="B21" s="15" t="s">
        <v>468</v>
      </c>
      <c r="C21" s="21" t="s">
        <v>383</v>
      </c>
      <c r="D21" s="27"/>
      <c r="E21" s="27"/>
      <c r="F21" s="43"/>
      <c r="G21" s="48"/>
      <c r="H21" s="59" t="str">
        <f t="shared" si="0"/>
        <v/>
      </c>
      <c r="I21" s="47" t="str">
        <f>IF(AND(D20="OUI",F21=""),"La réponse à la question 5.060 étant OUI, un nombre doit être saisi.","")</f>
        <v/>
      </c>
    </row>
    <row r="22" spans="2:9" ht="22.2" customHeight="1" x14ac:dyDescent="0.25">
      <c r="B22" s="15" t="s">
        <v>552</v>
      </c>
      <c r="C22" s="21" t="s">
        <v>384</v>
      </c>
      <c r="D22" s="54"/>
      <c r="E22" s="27"/>
      <c r="F22" s="28"/>
      <c r="G22" s="48"/>
      <c r="H22" s="59" t="str">
        <f t="shared" si="0"/>
        <v>Erreur</v>
      </c>
      <c r="I22" s="47" t="str">
        <f>IF(D22="","Saisir NON ou OUI.",IF(AND(D22="OUI",G22=""),"Précisez en commentaire selon quelles modalités.",""))</f>
        <v>Saisir NON ou OUI.</v>
      </c>
    </row>
    <row r="23" spans="2:9" x14ac:dyDescent="0.25">
      <c r="B23" s="15" t="s">
        <v>75</v>
      </c>
      <c r="C23" s="26"/>
      <c r="D23" s="27"/>
      <c r="E23" s="27"/>
      <c r="F23" s="28"/>
      <c r="G23" s="31"/>
      <c r="H23" s="59" t="str">
        <f t="shared" si="0"/>
        <v/>
      </c>
    </row>
    <row r="24" spans="2:9" ht="22.2" customHeight="1" x14ac:dyDescent="0.25">
      <c r="B24" s="15" t="s">
        <v>64</v>
      </c>
      <c r="C24" s="21" t="s">
        <v>385</v>
      </c>
      <c r="D24" s="54"/>
      <c r="E24" s="27"/>
      <c r="F24" s="28"/>
      <c r="G24" s="48"/>
      <c r="H24" s="59" t="str">
        <f t="shared" si="0"/>
        <v>Erreur</v>
      </c>
      <c r="I24" s="47" t="str">
        <f>IF(D24="","Saisir NON ou OUI.",IF(AND(D24="OUI",G24=""),"Saisir un commentaire explicatif.",""))</f>
        <v>Saisir NON ou OUI.</v>
      </c>
    </row>
    <row r="25" spans="2:9" x14ac:dyDescent="0.25">
      <c r="B25" s="15" t="s">
        <v>73</v>
      </c>
      <c r="C25" s="26"/>
      <c r="D25" s="27"/>
      <c r="E25" s="27"/>
      <c r="F25" s="28"/>
      <c r="G25" s="31"/>
      <c r="H25" s="59" t="str">
        <f t="shared" si="0"/>
        <v/>
      </c>
    </row>
    <row r="26" spans="2:9" ht="34.200000000000003" customHeight="1" x14ac:dyDescent="0.25">
      <c r="B26" s="15" t="s">
        <v>550</v>
      </c>
      <c r="C26" s="21" t="s">
        <v>386</v>
      </c>
      <c r="D26" s="54"/>
      <c r="E26" s="27"/>
      <c r="F26" s="28"/>
      <c r="G26" s="48"/>
      <c r="H26" s="59" t="str">
        <f t="shared" si="0"/>
        <v>Erreur</v>
      </c>
      <c r="I26" s="47" t="str">
        <f>IF(D26="","Saisir NON ou OUI.","")</f>
        <v>Saisir NON ou OUI.</v>
      </c>
    </row>
    <row r="27" spans="2:9" x14ac:dyDescent="0.25">
      <c r="B27" s="15" t="s">
        <v>74</v>
      </c>
      <c r="C27" s="26"/>
      <c r="D27" s="27"/>
      <c r="E27" s="27"/>
      <c r="F27" s="28"/>
      <c r="G27" s="31"/>
      <c r="H27" s="59" t="str">
        <f t="shared" si="0"/>
        <v/>
      </c>
    </row>
    <row r="28" spans="2:9" ht="22.2" customHeight="1" x14ac:dyDescent="0.25">
      <c r="B28" s="15" t="s">
        <v>63</v>
      </c>
      <c r="C28" s="21" t="s">
        <v>387</v>
      </c>
      <c r="D28" s="54"/>
      <c r="E28" s="27"/>
      <c r="F28" s="28"/>
      <c r="G28" s="48"/>
      <c r="H28" s="59" t="str">
        <f t="shared" si="0"/>
        <v>Erreur</v>
      </c>
      <c r="I28" s="47" t="str">
        <f t="shared" ref="I28:I30" si="2">IF(D28="","Saisir NON ou OUI.","")</f>
        <v>Saisir NON ou OUI.</v>
      </c>
    </row>
    <row r="29" spans="2:9" ht="34.200000000000003" customHeight="1" x14ac:dyDescent="0.25">
      <c r="B29" s="15" t="s">
        <v>548</v>
      </c>
      <c r="C29" s="21" t="s">
        <v>388</v>
      </c>
      <c r="D29" s="54"/>
      <c r="E29" s="27"/>
      <c r="F29" s="28"/>
      <c r="G29" s="48"/>
      <c r="H29" s="59" t="str">
        <f t="shared" si="0"/>
        <v>Erreur</v>
      </c>
      <c r="I29" s="47" t="str">
        <f t="shared" si="2"/>
        <v>Saisir NON ou OUI.</v>
      </c>
    </row>
    <row r="30" spans="2:9" ht="22.2" customHeight="1" x14ac:dyDescent="0.25">
      <c r="B30" s="15" t="s">
        <v>533</v>
      </c>
      <c r="C30" s="21" t="s">
        <v>389</v>
      </c>
      <c r="D30" s="54"/>
      <c r="E30" s="27"/>
      <c r="F30" s="28"/>
      <c r="G30" s="48"/>
      <c r="H30" s="59" t="str">
        <f t="shared" si="0"/>
        <v>Erreur</v>
      </c>
      <c r="I30" s="47" t="str">
        <f t="shared" si="2"/>
        <v>Saisir NON ou OUI.</v>
      </c>
    </row>
    <row r="31" spans="2:9" x14ac:dyDescent="0.25">
      <c r="B31" s="15" t="s">
        <v>72</v>
      </c>
      <c r="C31" s="26"/>
      <c r="D31" s="27"/>
      <c r="E31" s="27"/>
      <c r="F31" s="28"/>
      <c r="G31" s="31"/>
    </row>
    <row r="32" spans="2:9" ht="34.200000000000003" customHeight="1" x14ac:dyDescent="0.25">
      <c r="B32" s="15" t="s">
        <v>547</v>
      </c>
      <c r="C32" s="21" t="s">
        <v>391</v>
      </c>
      <c r="D32" s="54"/>
      <c r="E32" s="27"/>
      <c r="F32" s="28"/>
      <c r="G32" s="48"/>
      <c r="H32" s="59" t="str">
        <f t="shared" si="0"/>
        <v>Erreur</v>
      </c>
      <c r="I32" s="47" t="str">
        <f>IF(D32="","Saisir NON ou OUI.","")</f>
        <v>Saisir NON ou OUI.</v>
      </c>
    </row>
    <row r="33" spans="2:9" x14ac:dyDescent="0.25">
      <c r="B33" s="15" t="s">
        <v>77</v>
      </c>
      <c r="C33" s="26"/>
      <c r="D33" s="27"/>
      <c r="E33" s="27"/>
      <c r="F33" s="28"/>
      <c r="G33" s="31"/>
    </row>
    <row r="34" spans="2:9" ht="45" customHeight="1" x14ac:dyDescent="0.25">
      <c r="B34" s="15" t="s">
        <v>546</v>
      </c>
      <c r="C34" s="21" t="s">
        <v>392</v>
      </c>
      <c r="D34" s="54"/>
      <c r="E34" s="27"/>
      <c r="F34" s="28"/>
      <c r="G34" s="48"/>
      <c r="H34" s="59" t="str">
        <f t="shared" si="0"/>
        <v>Erreur</v>
      </c>
      <c r="I34" s="47" t="str">
        <f t="shared" ref="I34:I39" si="3">IF(D34="","Saisir NON ou OUI.","")</f>
        <v>Saisir NON ou OUI.</v>
      </c>
    </row>
    <row r="35" spans="2:9" ht="45" customHeight="1" x14ac:dyDescent="0.25">
      <c r="B35" s="15" t="s">
        <v>545</v>
      </c>
      <c r="C35" s="21" t="s">
        <v>393</v>
      </c>
      <c r="D35" s="54"/>
      <c r="E35" s="27"/>
      <c r="F35" s="28"/>
      <c r="G35" s="48"/>
      <c r="H35" s="59" t="str">
        <f t="shared" si="0"/>
        <v>Erreur</v>
      </c>
      <c r="I35" s="47" t="str">
        <f t="shared" si="3"/>
        <v>Saisir NON ou OUI.</v>
      </c>
    </row>
    <row r="36" spans="2:9" ht="34.200000000000003" customHeight="1" x14ac:dyDescent="0.25">
      <c r="B36" s="15" t="s">
        <v>553</v>
      </c>
      <c r="C36" s="21" t="s">
        <v>394</v>
      </c>
      <c r="D36" s="54"/>
      <c r="E36" s="27"/>
      <c r="F36" s="28"/>
      <c r="G36" s="48"/>
      <c r="H36" s="59" t="str">
        <f t="shared" si="0"/>
        <v>Erreur</v>
      </c>
      <c r="I36" s="47" t="str">
        <f t="shared" si="3"/>
        <v>Saisir NON ou OUI.</v>
      </c>
    </row>
    <row r="37" spans="2:9" ht="34.200000000000003" customHeight="1" x14ac:dyDescent="0.25">
      <c r="B37" s="15" t="s">
        <v>551</v>
      </c>
      <c r="C37" s="21" t="s">
        <v>395</v>
      </c>
      <c r="D37" s="54"/>
      <c r="E37" s="27"/>
      <c r="F37" s="28"/>
      <c r="G37" s="48"/>
      <c r="H37" s="59" t="str">
        <f t="shared" si="0"/>
        <v>Erreur</v>
      </c>
      <c r="I37" s="47" t="str">
        <f t="shared" si="3"/>
        <v>Saisir NON ou OUI.</v>
      </c>
    </row>
    <row r="38" spans="2:9" ht="34.200000000000003" customHeight="1" x14ac:dyDescent="0.25">
      <c r="B38" s="15" t="s">
        <v>268</v>
      </c>
      <c r="C38" s="21" t="s">
        <v>396</v>
      </c>
      <c r="D38" s="54"/>
      <c r="E38" s="27"/>
      <c r="F38" s="28"/>
      <c r="G38" s="48"/>
      <c r="H38" s="59" t="str">
        <f t="shared" si="0"/>
        <v>Erreur</v>
      </c>
      <c r="I38" s="47" t="str">
        <f t="shared" si="3"/>
        <v>Saisir NON ou OUI.</v>
      </c>
    </row>
    <row r="39" spans="2:9" ht="34.200000000000003" customHeight="1" x14ac:dyDescent="0.25">
      <c r="B39" s="17" t="s">
        <v>541</v>
      </c>
      <c r="C39" s="22" t="s">
        <v>397</v>
      </c>
      <c r="D39" s="60"/>
      <c r="E39" s="24"/>
      <c r="F39" s="29"/>
      <c r="G39" s="49"/>
      <c r="H39" s="59" t="str">
        <f t="shared" si="0"/>
        <v>Erreur</v>
      </c>
      <c r="I39" s="47" t="str">
        <f t="shared" si="3"/>
        <v>Saisir NON ou OUI.</v>
      </c>
    </row>
  </sheetData>
  <sheetProtection algorithmName="SHA-512" hashValue="gdsb4ABH7nraK4UhwTLzjjjg4mfzQz9t6j7odaI5CASvUKYIwjEHKauVQs3c+7FxcWLgHSoeQgnJSzsjiCVgJQ==" saltValue="+cjzKSnO30ZZQYe+kacDcA==" spinCount="100000" sheet="1" objects="1" scenarios="1" selectLockedCells="1"/>
  <mergeCells count="3">
    <mergeCell ref="B8:E8"/>
    <mergeCell ref="D9:F9"/>
    <mergeCell ref="G9:G10"/>
  </mergeCells>
  <conditionalFormatting sqref="D2">
    <cfRule type="expression" dxfId="43" priority="14">
      <formula>$D$2=""</formula>
    </cfRule>
  </conditionalFormatting>
  <conditionalFormatting sqref="E14">
    <cfRule type="expression" dxfId="42" priority="13">
      <formula>H14="Erreur"</formula>
    </cfRule>
  </conditionalFormatting>
  <conditionalFormatting sqref="E15:E16">
    <cfRule type="expression" dxfId="41" priority="12">
      <formula>H15="Erreur"</formula>
    </cfRule>
  </conditionalFormatting>
  <conditionalFormatting sqref="D19">
    <cfRule type="expression" dxfId="40" priority="11">
      <formula>H19="Erreur"</formula>
    </cfRule>
  </conditionalFormatting>
  <conditionalFormatting sqref="D20">
    <cfRule type="expression" dxfId="39" priority="10">
      <formula>H20="Erreur"</formula>
    </cfRule>
  </conditionalFormatting>
  <conditionalFormatting sqref="D22">
    <cfRule type="expression" dxfId="38" priority="9">
      <formula>H22="Erreur"</formula>
    </cfRule>
  </conditionalFormatting>
  <conditionalFormatting sqref="D24">
    <cfRule type="expression" dxfId="37" priority="8">
      <formula>H24="Erreur"</formula>
    </cfRule>
  </conditionalFormatting>
  <conditionalFormatting sqref="D26">
    <cfRule type="expression" dxfId="36" priority="7">
      <formula>H26="Erreur"</formula>
    </cfRule>
  </conditionalFormatting>
  <conditionalFormatting sqref="D28:D30">
    <cfRule type="expression" dxfId="35" priority="6">
      <formula>H28="Erreur"</formula>
    </cfRule>
  </conditionalFormatting>
  <conditionalFormatting sqref="F21">
    <cfRule type="expression" dxfId="34" priority="5">
      <formula>H21="Erreur"</formula>
    </cfRule>
  </conditionalFormatting>
  <conditionalFormatting sqref="D32">
    <cfRule type="expression" dxfId="33" priority="4">
      <formula>H32="Erreur"</formula>
    </cfRule>
  </conditionalFormatting>
  <conditionalFormatting sqref="D34:D39">
    <cfRule type="expression" dxfId="32" priority="3">
      <formula>H34="Erreur"</formula>
    </cfRule>
  </conditionalFormatting>
  <conditionalFormatting sqref="H3">
    <cfRule type="expression" dxfId="31" priority="2">
      <formula>J3&gt;0</formula>
    </cfRule>
  </conditionalFormatting>
  <conditionalFormatting sqref="I3">
    <cfRule type="expression" dxfId="30" priority="1">
      <formula>J3&gt;0</formula>
    </cfRule>
  </conditionalFormatting>
  <dataValidations count="1">
    <dataValidation type="whole" allowBlank="1" showInputMessage="1" showErrorMessage="1" errorTitle="Saisie non valide" error="Seuls les nombres entiers sont autorisés." sqref="F21">
      <formula1>0</formula1>
      <formula2>999999999</formula2>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errorTitle="Saisie non valide" error="Seules les valeurs NON et OUI sont autorisées.">
          <x14:formula1>
            <xm:f>'@lists'!$A$6:$B$6</xm:f>
          </x14:formula1>
          <xm:sqref>D32 D19:D20 D22 D24 D26 D28:D30 D34:D39</xm:sqref>
        </x14:dataValidation>
        <x14:dataValidation type="list" allowBlank="1" showInputMessage="1" showErrorMessage="1" errorTitle="Saisie non valide" error="Seules les valeurs NON, NON APPLICABLE et OUI sont autorisées.">
          <x14:formula1>
            <xm:f>'@lists'!$A$8:$C$8</xm:f>
          </x14:formula1>
          <xm:sqref>E14:E16</xm:sqref>
        </x14:dataValidation>
      </x14:dataValidation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J31"/>
  <sheetViews>
    <sheetView workbookViewId="0">
      <selection activeCell="D13" sqref="D13"/>
    </sheetView>
  </sheetViews>
  <sheetFormatPr baseColWidth="10" defaultRowHeight="13.2" x14ac:dyDescent="0.25"/>
  <cols>
    <col min="1" max="1" width="13" customWidth="1"/>
    <col min="2" max="2" width="57.33203125" customWidth="1"/>
    <col min="3" max="3" width="10.88671875" customWidth="1"/>
    <col min="4" max="7" width="21.5546875" customWidth="1"/>
    <col min="8" max="8" width="7.6640625" customWidth="1"/>
    <col min="9" max="9" width="62.6640625" customWidth="1"/>
  </cols>
  <sheetData>
    <row r="1" spans="1:10" ht="46.8" x14ac:dyDescent="0.25">
      <c r="A1" s="1"/>
      <c r="B1" s="11"/>
      <c r="C1" s="18"/>
      <c r="D1" s="9"/>
      <c r="E1" s="7"/>
      <c r="H1" s="67" t="s">
        <v>578</v>
      </c>
      <c r="I1" s="65" t="s">
        <v>579</v>
      </c>
    </row>
    <row r="2" spans="1:10" ht="13.8" x14ac:dyDescent="0.25">
      <c r="A2" s="4" t="s">
        <v>239</v>
      </c>
      <c r="B2" s="2">
        <f>'TB001001'!B2</f>
        <v>0</v>
      </c>
      <c r="C2" s="19" t="s">
        <v>199</v>
      </c>
      <c r="D2" s="38">
        <f>'TB001001'!D2</f>
        <v>45657</v>
      </c>
    </row>
    <row r="3" spans="1:10" ht="31.8" x14ac:dyDescent="0.3">
      <c r="A3" s="4"/>
      <c r="B3" s="2"/>
      <c r="C3" s="19"/>
      <c r="D3" s="3"/>
      <c r="H3" s="66" t="str">
        <f>IF(J3&gt;0,"L","J")</f>
        <v>L</v>
      </c>
      <c r="I3" s="63" t="str">
        <f>IF(J3&gt;0,"Votre formulaire contient des erreurs. Vous ne pouvez pas le déposer sur le portail ONEGATE","Votre formulaire ne contient pas d'erreur. Vous pouvez le déposer sur le portail ONEGATE")</f>
        <v>Votre formulaire contient des erreurs. Vous ne pouvez pas le déposer sur le portail ONEGATE</v>
      </c>
      <c r="J3" s="58">
        <f>'TB001001'!I3</f>
        <v>94</v>
      </c>
    </row>
    <row r="4" spans="1:10" ht="13.8" x14ac:dyDescent="0.25">
      <c r="A4" s="4" t="s">
        <v>188</v>
      </c>
      <c r="B4" s="2">
        <f>'TB001001'!B4</f>
        <v>0</v>
      </c>
      <c r="C4" s="19"/>
      <c r="D4" s="23"/>
    </row>
    <row r="5" spans="1:10" ht="13.8" x14ac:dyDescent="0.25">
      <c r="A5" s="5" t="s">
        <v>240</v>
      </c>
      <c r="B5" s="12" t="str">
        <f>IF('TB000501'!D16="Remis",B7,IF('TB000501'!D16="Non remis",CONCATENATE(B7,"_unfiled"),""))</f>
        <v>TB.06.01</v>
      </c>
      <c r="C5" s="20"/>
      <c r="D5" s="16"/>
      <c r="F5" s="47" t="str">
        <f>IF(B5="","Saisir Non remis ou remis pour ce tableau dans le tableau TB.00.05",IF(AND(RIGHT(B5,7)="unfiled",COUNTA(D13:G31)&gt;0),"Le tableau étant non remis, il ne doit pas être renseigné",""))</f>
        <v/>
      </c>
    </row>
    <row r="7" spans="1:10" ht="13.8" x14ac:dyDescent="0.25">
      <c r="A7" s="7"/>
      <c r="B7" s="10" t="s">
        <v>503</v>
      </c>
    </row>
    <row r="8" spans="1:10" x14ac:dyDescent="0.25">
      <c r="B8" s="73" t="s">
        <v>505</v>
      </c>
      <c r="C8" s="74"/>
      <c r="D8" s="74"/>
      <c r="E8" s="74"/>
    </row>
    <row r="9" spans="1:10" x14ac:dyDescent="0.25">
      <c r="D9" s="75" t="s">
        <v>436</v>
      </c>
      <c r="E9" s="78"/>
      <c r="F9" s="75"/>
      <c r="G9" s="75" t="s">
        <v>176</v>
      </c>
    </row>
    <row r="10" spans="1:10" x14ac:dyDescent="0.25">
      <c r="D10" s="14" t="s">
        <v>327</v>
      </c>
      <c r="E10" s="14" t="s">
        <v>185</v>
      </c>
      <c r="F10" s="14" t="s">
        <v>315</v>
      </c>
      <c r="G10" s="75"/>
    </row>
    <row r="11" spans="1:10" x14ac:dyDescent="0.25">
      <c r="D11" s="21" t="s">
        <v>104</v>
      </c>
      <c r="E11" s="21" t="s">
        <v>106</v>
      </c>
      <c r="F11" s="21" t="s">
        <v>107</v>
      </c>
      <c r="G11" s="21" t="s">
        <v>108</v>
      </c>
    </row>
    <row r="12" spans="1:10" ht="22.2" customHeight="1" x14ac:dyDescent="0.25">
      <c r="B12" s="15" t="s">
        <v>542</v>
      </c>
      <c r="C12" s="30"/>
      <c r="D12" s="32"/>
      <c r="E12" s="32"/>
      <c r="F12" s="32"/>
      <c r="G12" s="32"/>
    </row>
    <row r="13" spans="1:10" ht="22.2" customHeight="1" x14ac:dyDescent="0.25">
      <c r="B13" s="13" t="s">
        <v>26</v>
      </c>
      <c r="C13" s="21" t="s">
        <v>369</v>
      </c>
      <c r="D13" s="40"/>
      <c r="E13" s="33"/>
      <c r="F13" s="28"/>
      <c r="G13" s="48"/>
      <c r="H13" s="59" t="str">
        <f>IF(I13 &lt;&gt;"","Erreur","")</f>
        <v>Erreur</v>
      </c>
      <c r="I13" s="47" t="str">
        <f t="shared" ref="I13:I18" si="0">IF(D13="","Saisir NON ou OUI.","")</f>
        <v>Saisir NON ou OUI.</v>
      </c>
    </row>
    <row r="14" spans="1:10" ht="22.2" customHeight="1" x14ac:dyDescent="0.25">
      <c r="B14" s="13" t="s">
        <v>25</v>
      </c>
      <c r="C14" s="21" t="s">
        <v>374</v>
      </c>
      <c r="D14" s="40"/>
      <c r="E14" s="33"/>
      <c r="F14" s="28"/>
      <c r="G14" s="48"/>
      <c r="H14" s="59" t="str">
        <f t="shared" ref="H14:H18" si="1">IF(I14 &lt;&gt;"","Erreur","")</f>
        <v>Erreur</v>
      </c>
      <c r="I14" s="47" t="str">
        <f t="shared" si="0"/>
        <v>Saisir NON ou OUI.</v>
      </c>
    </row>
    <row r="15" spans="1:10" ht="22.2" customHeight="1" x14ac:dyDescent="0.25">
      <c r="B15" s="13" t="s">
        <v>24</v>
      </c>
      <c r="C15" s="21" t="s">
        <v>376</v>
      </c>
      <c r="D15" s="40"/>
      <c r="E15" s="33"/>
      <c r="F15" s="28"/>
      <c r="G15" s="48"/>
      <c r="H15" s="59" t="str">
        <f t="shared" si="1"/>
        <v>Erreur</v>
      </c>
      <c r="I15" s="47" t="str">
        <f t="shared" si="0"/>
        <v>Saisir NON ou OUI.</v>
      </c>
    </row>
    <row r="16" spans="1:10" ht="34.200000000000003" customHeight="1" x14ac:dyDescent="0.25">
      <c r="B16" s="13" t="s">
        <v>23</v>
      </c>
      <c r="C16" s="21" t="s">
        <v>377</v>
      </c>
      <c r="D16" s="40"/>
      <c r="E16" s="33"/>
      <c r="F16" s="28"/>
      <c r="G16" s="48"/>
      <c r="H16" s="59" t="str">
        <f t="shared" si="1"/>
        <v>Erreur</v>
      </c>
      <c r="I16" s="47" t="str">
        <f t="shared" si="0"/>
        <v>Saisir NON ou OUI.</v>
      </c>
    </row>
    <row r="17" spans="2:9" ht="45" customHeight="1" x14ac:dyDescent="0.25">
      <c r="B17" s="15" t="s">
        <v>560</v>
      </c>
      <c r="C17" s="21" t="s">
        <v>378</v>
      </c>
      <c r="D17" s="40"/>
      <c r="E17" s="33"/>
      <c r="F17" s="28"/>
      <c r="G17" s="48"/>
      <c r="H17" s="59" t="str">
        <f t="shared" si="1"/>
        <v>Erreur</v>
      </c>
      <c r="I17" s="47" t="str">
        <f t="shared" si="0"/>
        <v>Saisir NON ou OUI.</v>
      </c>
    </row>
    <row r="18" spans="2:9" ht="34.200000000000003" customHeight="1" x14ac:dyDescent="0.25">
      <c r="B18" s="15" t="s">
        <v>543</v>
      </c>
      <c r="C18" s="21" t="s">
        <v>379</v>
      </c>
      <c r="D18" s="40"/>
      <c r="E18" s="33"/>
      <c r="F18" s="28"/>
      <c r="G18" s="48"/>
      <c r="H18" s="59" t="str">
        <f t="shared" si="1"/>
        <v>Erreur</v>
      </c>
      <c r="I18" s="47" t="str">
        <f t="shared" si="0"/>
        <v>Saisir NON ou OUI.</v>
      </c>
    </row>
    <row r="19" spans="2:9" ht="57" customHeight="1" x14ac:dyDescent="0.25">
      <c r="B19" s="15" t="s">
        <v>544</v>
      </c>
      <c r="C19" s="30"/>
      <c r="D19" s="32"/>
      <c r="E19" s="32"/>
      <c r="F19" s="32"/>
      <c r="G19" s="32"/>
    </row>
    <row r="20" spans="2:9" x14ac:dyDescent="0.25">
      <c r="B20" s="13" t="s">
        <v>9</v>
      </c>
      <c r="C20" s="21" t="s">
        <v>380</v>
      </c>
      <c r="D20" s="40"/>
      <c r="E20" s="33"/>
      <c r="F20" s="28"/>
      <c r="G20" s="48"/>
      <c r="H20" s="59" t="str">
        <f t="shared" ref="H20:H23" si="2">IF(I20 &lt;&gt;"","Erreur","")</f>
        <v>Erreur</v>
      </c>
      <c r="I20" s="47" t="str">
        <f t="shared" ref="I20:I23" si="3">IF(D20="","Saisir NON ou OUI.","")</f>
        <v>Saisir NON ou OUI.</v>
      </c>
    </row>
    <row r="21" spans="2:9" x14ac:dyDescent="0.25">
      <c r="B21" s="13" t="s">
        <v>3</v>
      </c>
      <c r="C21" s="21" t="s">
        <v>381</v>
      </c>
      <c r="D21" s="40"/>
      <c r="E21" s="33"/>
      <c r="F21" s="28"/>
      <c r="G21" s="48"/>
      <c r="H21" s="59" t="str">
        <f t="shared" si="2"/>
        <v>Erreur</v>
      </c>
      <c r="I21" s="47" t="str">
        <f t="shared" si="3"/>
        <v>Saisir NON ou OUI.</v>
      </c>
    </row>
    <row r="22" spans="2:9" x14ac:dyDescent="0.25">
      <c r="B22" s="13" t="s">
        <v>8</v>
      </c>
      <c r="C22" s="21" t="s">
        <v>382</v>
      </c>
      <c r="D22" s="40"/>
      <c r="E22" s="33"/>
      <c r="F22" s="28"/>
      <c r="G22" s="48"/>
      <c r="H22" s="59" t="str">
        <f t="shared" si="2"/>
        <v>Erreur</v>
      </c>
      <c r="I22" s="47" t="str">
        <f t="shared" si="3"/>
        <v>Saisir NON ou OUI.</v>
      </c>
    </row>
    <row r="23" spans="2:9" ht="45" customHeight="1" x14ac:dyDescent="0.25">
      <c r="B23" s="15" t="s">
        <v>184</v>
      </c>
      <c r="C23" s="21" t="s">
        <v>384</v>
      </c>
      <c r="D23" s="40"/>
      <c r="E23" s="33"/>
      <c r="F23" s="28"/>
      <c r="G23" s="48"/>
      <c r="H23" s="59" t="str">
        <f t="shared" si="2"/>
        <v>Erreur</v>
      </c>
      <c r="I23" s="47" t="str">
        <f t="shared" si="3"/>
        <v>Saisir NON ou OUI.</v>
      </c>
    </row>
    <row r="24" spans="2:9" ht="22.2" customHeight="1" x14ac:dyDescent="0.25">
      <c r="B24" s="15" t="s">
        <v>561</v>
      </c>
      <c r="C24" s="30"/>
      <c r="D24" s="32"/>
      <c r="E24" s="32"/>
      <c r="F24" s="32"/>
      <c r="G24" s="32"/>
    </row>
    <row r="25" spans="2:9" ht="22.2" customHeight="1" x14ac:dyDescent="0.25">
      <c r="B25" s="13" t="s">
        <v>10</v>
      </c>
      <c r="C25" s="21" t="s">
        <v>385</v>
      </c>
      <c r="D25" s="40"/>
      <c r="E25" s="33"/>
      <c r="F25" s="28"/>
      <c r="G25" s="48"/>
      <c r="H25" s="59" t="str">
        <f t="shared" ref="H25:H31" si="4">IF(I25 &lt;&gt;"","Erreur","")</f>
        <v>Erreur</v>
      </c>
      <c r="I25" s="47" t="str">
        <f t="shared" ref="I25:I27" si="5">IF(D25="","Saisir NON ou OUI.","")</f>
        <v>Saisir NON ou OUI.</v>
      </c>
    </row>
    <row r="26" spans="2:9" ht="22.2" customHeight="1" x14ac:dyDescent="0.25">
      <c r="B26" s="13" t="s">
        <v>12</v>
      </c>
      <c r="C26" s="21" t="s">
        <v>386</v>
      </c>
      <c r="D26" s="40"/>
      <c r="E26" s="33"/>
      <c r="F26" s="28"/>
      <c r="G26" s="48"/>
      <c r="H26" s="59" t="str">
        <f t="shared" si="4"/>
        <v>Erreur</v>
      </c>
      <c r="I26" s="47" t="str">
        <f t="shared" si="5"/>
        <v>Saisir NON ou OUI.</v>
      </c>
    </row>
    <row r="27" spans="2:9" ht="34.200000000000003" customHeight="1" x14ac:dyDescent="0.25">
      <c r="B27" s="15" t="s">
        <v>267</v>
      </c>
      <c r="C27" s="21" t="s">
        <v>387</v>
      </c>
      <c r="D27" s="40"/>
      <c r="E27" s="33"/>
      <c r="F27" s="28"/>
      <c r="G27" s="48"/>
      <c r="H27" s="59" t="str">
        <f t="shared" si="4"/>
        <v>Erreur</v>
      </c>
      <c r="I27" s="47" t="str">
        <f t="shared" si="5"/>
        <v>Saisir NON ou OUI.</v>
      </c>
    </row>
    <row r="28" spans="2:9" ht="34.200000000000003" customHeight="1" x14ac:dyDescent="0.25">
      <c r="B28" s="15" t="s">
        <v>357</v>
      </c>
      <c r="C28" s="21" t="s">
        <v>388</v>
      </c>
      <c r="D28" s="27"/>
      <c r="E28" s="45"/>
      <c r="F28" s="28"/>
      <c r="G28" s="48"/>
      <c r="H28" s="59" t="str">
        <f t="shared" si="4"/>
        <v/>
      </c>
      <c r="I28" s="47" t="str">
        <f>IF(AND(D27="NON",E28&lt;&gt;""),"La réponse à la question 6.100 étant NON, la réponse à cette question doit rester vide.",IF(AND(D27="OUI",E28=""),"Saisir une date.",IF(E28&gt;$D$2,"Format erroné ou date renseignée supérieure à la date d'échéance.","")))</f>
        <v/>
      </c>
    </row>
    <row r="29" spans="2:9" ht="45" customHeight="1" x14ac:dyDescent="0.25">
      <c r="B29" s="15" t="s">
        <v>559</v>
      </c>
      <c r="C29" s="21" t="s">
        <v>389</v>
      </c>
      <c r="D29" s="40"/>
      <c r="E29" s="33"/>
      <c r="F29" s="28"/>
      <c r="G29" s="48"/>
      <c r="H29" s="59" t="str">
        <f t="shared" si="4"/>
        <v>Erreur</v>
      </c>
      <c r="I29" s="47" t="str">
        <f t="shared" ref="I29" si="6">IF(D29="","Saisir NON ou OUI.","")</f>
        <v>Saisir NON ou OUI.</v>
      </c>
    </row>
    <row r="30" spans="2:9" ht="22.2" customHeight="1" x14ac:dyDescent="0.25">
      <c r="B30" s="15" t="s">
        <v>365</v>
      </c>
      <c r="C30" s="21" t="s">
        <v>390</v>
      </c>
      <c r="D30" s="27"/>
      <c r="E30" s="33"/>
      <c r="F30" s="43"/>
      <c r="G30" s="48"/>
      <c r="H30" s="59" t="str">
        <f t="shared" si="4"/>
        <v>Erreur</v>
      </c>
      <c r="I30" s="47" t="str">
        <f>IF(F30="","Saisir un nombre entier.","")</f>
        <v>Saisir un nombre entier.</v>
      </c>
    </row>
    <row r="31" spans="2:9" x14ac:dyDescent="0.25">
      <c r="B31" s="17" t="s">
        <v>65</v>
      </c>
      <c r="C31" s="22" t="s">
        <v>391</v>
      </c>
      <c r="D31" s="53"/>
      <c r="E31" s="34"/>
      <c r="F31" s="29"/>
      <c r="G31" s="49"/>
      <c r="H31" s="59" t="str">
        <f t="shared" si="4"/>
        <v>Erreur</v>
      </c>
      <c r="I31" s="47" t="str">
        <f t="shared" ref="I31" si="7">IF(D31="","Saisir NON ou OUI.","")</f>
        <v>Saisir NON ou OUI.</v>
      </c>
    </row>
  </sheetData>
  <sheetProtection algorithmName="SHA-512" hashValue="5vd5y1fhoGw6+X0CPcGHR7Du/cCqzPa5FWS1I4GLziJ6n1mXRvPaQuZPEoqgq3FHP2CNkC/AtIAZyyawBf0AbQ==" saltValue="gjp+xkMc9Yqt0osICPNIhg==" spinCount="100000" sheet="1" objects="1" scenarios="1" selectLockedCells="1"/>
  <mergeCells count="3">
    <mergeCell ref="B8:E8"/>
    <mergeCell ref="D9:F9"/>
    <mergeCell ref="G9:G10"/>
  </mergeCells>
  <conditionalFormatting sqref="D2">
    <cfRule type="expression" dxfId="29" priority="11">
      <formula>$D$2=""</formula>
    </cfRule>
  </conditionalFormatting>
  <conditionalFormatting sqref="E28">
    <cfRule type="expression" dxfId="28" priority="10">
      <formula>H28="Erreur"</formula>
    </cfRule>
  </conditionalFormatting>
  <conditionalFormatting sqref="D13">
    <cfRule type="expression" dxfId="27" priority="9">
      <formula>H13="Erreur"</formula>
    </cfRule>
  </conditionalFormatting>
  <conditionalFormatting sqref="D14:D18">
    <cfRule type="expression" dxfId="26" priority="8">
      <formula>H14="Erreur"</formula>
    </cfRule>
  </conditionalFormatting>
  <conditionalFormatting sqref="D20:D23">
    <cfRule type="expression" dxfId="25" priority="7">
      <formula>H20="Erreur"</formula>
    </cfRule>
  </conditionalFormatting>
  <conditionalFormatting sqref="D25:D27">
    <cfRule type="expression" dxfId="24" priority="6">
      <formula>H25="Erreur"</formula>
    </cfRule>
  </conditionalFormatting>
  <conditionalFormatting sqref="D29">
    <cfRule type="expression" dxfId="23" priority="5">
      <formula>H29="Erreur"</formula>
    </cfRule>
  </conditionalFormatting>
  <conditionalFormatting sqref="D31">
    <cfRule type="expression" dxfId="22" priority="4">
      <formula>H31="Erreur"</formula>
    </cfRule>
  </conditionalFormatting>
  <conditionalFormatting sqref="F30">
    <cfRule type="expression" dxfId="21" priority="3">
      <formula>H30="Erreur"</formula>
    </cfRule>
  </conditionalFormatting>
  <conditionalFormatting sqref="H3">
    <cfRule type="expression" dxfId="20" priority="2">
      <formula>J3&gt;0</formula>
    </cfRule>
  </conditionalFormatting>
  <conditionalFormatting sqref="I3">
    <cfRule type="expression" dxfId="19" priority="1">
      <formula>J3&gt;0</formula>
    </cfRule>
  </conditionalFormatting>
  <dataValidations count="1">
    <dataValidation type="whole" allowBlank="1" showInputMessage="1" showErrorMessage="1" errorTitle="Saisie non valide" error="Seuls les nombres entiers sont autorisés." sqref="F30">
      <formula1>0</formula1>
      <formula2>999999999</formula2>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errorTitle="Saisie non valide" error="Seules les valeurs NON et OUI sont autorisées.">
          <x14:formula1>
            <xm:f>'@lists'!$A$6:$B$6</xm:f>
          </x14:formula1>
          <xm:sqref>D25:D27 D29 D13:D18 D20:D23 D31</xm:sqref>
        </x14:dataValidation>
      </x14:dataValidation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workbookViewId="0">
      <selection activeCell="F40" sqref="F40"/>
    </sheetView>
  </sheetViews>
  <sheetFormatPr baseColWidth="10" defaultRowHeight="13.2" x14ac:dyDescent="0.25"/>
  <cols>
    <col min="1" max="1" width="13" customWidth="1"/>
    <col min="2" max="2" width="57.33203125" customWidth="1"/>
    <col min="3" max="3" width="10.88671875" customWidth="1"/>
    <col min="4" max="7" width="21.5546875" customWidth="1"/>
  </cols>
  <sheetData>
    <row r="1" spans="1:5" ht="13.8" x14ac:dyDescent="0.25">
      <c r="A1" s="1"/>
      <c r="B1" s="11"/>
      <c r="C1" s="18"/>
      <c r="D1" s="9"/>
      <c r="E1" s="55"/>
    </row>
    <row r="2" spans="1:5" ht="13.8" x14ac:dyDescent="0.25">
      <c r="A2" s="4" t="s">
        <v>239</v>
      </c>
      <c r="B2" s="2">
        <f>'TB001001'!B2</f>
        <v>0</v>
      </c>
      <c r="C2" s="19" t="s">
        <v>199</v>
      </c>
      <c r="D2" s="38">
        <f>'TB001001'!D2</f>
        <v>45657</v>
      </c>
    </row>
    <row r="3" spans="1:5" ht="13.8" x14ac:dyDescent="0.25">
      <c r="A3" s="4"/>
      <c r="B3" s="2"/>
      <c r="C3" s="19"/>
      <c r="D3" s="3"/>
    </row>
    <row r="4" spans="1:5" ht="13.8" x14ac:dyDescent="0.25">
      <c r="A4" s="4" t="s">
        <v>188</v>
      </c>
      <c r="B4" s="2">
        <f>'TB001001'!B4</f>
        <v>0</v>
      </c>
      <c r="C4" s="19"/>
      <c r="D4" s="23"/>
    </row>
    <row r="5" spans="1:5" ht="13.8" x14ac:dyDescent="0.25">
      <c r="A5" s="5" t="s">
        <v>240</v>
      </c>
      <c r="B5" s="12" t="str">
        <f>IF('TB000501'!D17="Remis",B7,IF('TB000501'!D17="Non remis",CONCATENATE(B7,"_unfiled"),""))</f>
        <v>TB.08.01</v>
      </c>
      <c r="C5" s="20"/>
      <c r="D5" s="16"/>
    </row>
    <row r="7" spans="1:5" ht="13.8" x14ac:dyDescent="0.25">
      <c r="A7" s="55"/>
      <c r="B7" s="57" t="s">
        <v>509</v>
      </c>
    </row>
    <row r="8" spans="1:5" x14ac:dyDescent="0.25">
      <c r="B8" s="76" t="s">
        <v>577</v>
      </c>
      <c r="C8" s="77"/>
      <c r="D8" s="77"/>
      <c r="E8" s="77"/>
    </row>
  </sheetData>
  <mergeCells count="1">
    <mergeCell ref="B8:E8"/>
  </mergeCells>
  <conditionalFormatting sqref="D2">
    <cfRule type="expression" dxfId="18" priority="1">
      <formula>$D$2=""</formula>
    </cfRule>
  </conditionalFormatting>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I41"/>
  <sheetViews>
    <sheetView workbookViewId="0">
      <selection activeCell="D13" sqref="D13"/>
    </sheetView>
  </sheetViews>
  <sheetFormatPr baseColWidth="10" defaultRowHeight="13.2" x14ac:dyDescent="0.25"/>
  <cols>
    <col min="1" max="1" width="13" customWidth="1"/>
    <col min="2" max="2" width="57.33203125" customWidth="1"/>
    <col min="3" max="3" width="10.88671875" customWidth="1"/>
    <col min="4" max="6" width="21.5546875" customWidth="1"/>
    <col min="7" max="7" width="7.6640625" customWidth="1"/>
    <col min="8" max="8" width="62.6640625" customWidth="1"/>
  </cols>
  <sheetData>
    <row r="1" spans="1:9" ht="46.8" x14ac:dyDescent="0.25">
      <c r="A1" s="1"/>
      <c r="B1" s="11"/>
      <c r="C1" s="18"/>
      <c r="D1" s="9"/>
      <c r="E1" s="7"/>
      <c r="G1" s="67" t="s">
        <v>578</v>
      </c>
      <c r="H1" s="65" t="s">
        <v>579</v>
      </c>
    </row>
    <row r="2" spans="1:9" ht="13.8" x14ac:dyDescent="0.25">
      <c r="A2" s="4" t="s">
        <v>239</v>
      </c>
      <c r="B2" s="2">
        <f>'TB001001'!B2</f>
        <v>0</v>
      </c>
      <c r="C2" s="19" t="s">
        <v>199</v>
      </c>
      <c r="D2" s="38">
        <f>'TB001001'!D2</f>
        <v>45657</v>
      </c>
    </row>
    <row r="3" spans="1:9" ht="31.8" x14ac:dyDescent="0.3">
      <c r="A3" s="4"/>
      <c r="B3" s="2"/>
      <c r="C3" s="19"/>
      <c r="D3" s="3"/>
      <c r="G3" s="66" t="str">
        <f>IF(I3&gt;0,"L","J")</f>
        <v>L</v>
      </c>
      <c r="H3" s="63" t="str">
        <f>IF(I3&gt;0,"Votre formulaire contient des erreurs. Vous ne pouvez pas le déposer sur le portail ONEGATE","Votre formulaire ne contient pas d'erreur. Vous pouvez le déposer sur le portail ONEGATE")</f>
        <v>Votre formulaire contient des erreurs. Vous ne pouvez pas le déposer sur le portail ONEGATE</v>
      </c>
      <c r="I3" s="58">
        <f>'TB001001'!I3</f>
        <v>94</v>
      </c>
    </row>
    <row r="4" spans="1:9" ht="13.8" x14ac:dyDescent="0.25">
      <c r="A4" s="4" t="s">
        <v>188</v>
      </c>
      <c r="B4" s="2">
        <f>'TB001001'!B4</f>
        <v>0</v>
      </c>
      <c r="C4" s="19"/>
      <c r="D4" s="23"/>
    </row>
    <row r="5" spans="1:9" ht="13.8" x14ac:dyDescent="0.25">
      <c r="A5" s="5" t="s">
        <v>240</v>
      </c>
      <c r="B5" s="12" t="str">
        <f>IF('TB000501'!D17="Remis",B7,IF('TB000501'!D17="Non remis",CONCATENATE(B7,"_unfiled"),""))</f>
        <v>TB.08.01</v>
      </c>
      <c r="C5" s="20"/>
      <c r="D5" s="16"/>
      <c r="F5" s="47" t="str">
        <f>IF(B5="","Saisir Non remis ou remis pour ce tableau dans le tableau TB.00.05",IF(AND(RIGHT(B5,7)="unfiled",COUNTA(D13:F41)&gt;0),"Le tableau étant non remis, il ne doit pas être renseigné",""))</f>
        <v/>
      </c>
    </row>
    <row r="7" spans="1:9" ht="13.8" x14ac:dyDescent="0.25">
      <c r="A7" s="7"/>
      <c r="B7" s="10" t="s">
        <v>509</v>
      </c>
    </row>
    <row r="8" spans="1:9" ht="13.8" x14ac:dyDescent="0.25">
      <c r="A8" s="7"/>
      <c r="B8" s="73" t="s">
        <v>511</v>
      </c>
      <c r="C8" s="74"/>
      <c r="D8" s="74"/>
      <c r="E8" s="74"/>
    </row>
    <row r="9" spans="1:9" x14ac:dyDescent="0.25">
      <c r="D9" s="75" t="s">
        <v>436</v>
      </c>
      <c r="E9" s="75"/>
      <c r="F9" s="75" t="s">
        <v>176</v>
      </c>
    </row>
    <row r="10" spans="1:9" x14ac:dyDescent="0.25">
      <c r="D10" s="14" t="s">
        <v>315</v>
      </c>
      <c r="E10" s="14" t="s">
        <v>299</v>
      </c>
      <c r="F10" s="75"/>
    </row>
    <row r="11" spans="1:9" x14ac:dyDescent="0.25">
      <c r="D11" s="21" t="s">
        <v>116</v>
      </c>
      <c r="E11" s="21" t="s">
        <v>117</v>
      </c>
      <c r="F11" s="21" t="s">
        <v>118</v>
      </c>
    </row>
    <row r="12" spans="1:9" x14ac:dyDescent="0.25">
      <c r="B12" s="15" t="s">
        <v>80</v>
      </c>
      <c r="C12" s="26"/>
      <c r="D12" s="28"/>
      <c r="E12" s="35"/>
      <c r="F12" s="31"/>
    </row>
    <row r="13" spans="1:9" x14ac:dyDescent="0.25">
      <c r="B13" s="15" t="s">
        <v>319</v>
      </c>
      <c r="C13" s="21" t="s">
        <v>369</v>
      </c>
      <c r="D13" s="42"/>
      <c r="E13" s="35"/>
      <c r="F13" s="69"/>
      <c r="G13" s="59" t="str">
        <f>IF(H13 &lt;&gt;"","Erreur","")</f>
        <v>Erreur</v>
      </c>
      <c r="H13" s="47" t="str">
        <f>IF(D13="","Saisir un nombre.","")</f>
        <v>Saisir un nombre.</v>
      </c>
    </row>
    <row r="14" spans="1:9" x14ac:dyDescent="0.25">
      <c r="B14" s="13" t="s">
        <v>569</v>
      </c>
      <c r="C14" s="21" t="s">
        <v>370</v>
      </c>
      <c r="D14" s="42"/>
      <c r="E14" s="35"/>
      <c r="F14" s="48"/>
      <c r="G14" s="59" t="str">
        <f t="shared" ref="G14:G17" si="0">IF(H14 &lt;&gt;"","Erreur","")</f>
        <v>Erreur</v>
      </c>
      <c r="H14" s="47" t="str">
        <f>IF(D14="","Saisir un nombre.",IF(D14&gt;D13,"Le nombre saisi ne peut être supérieur à la réponse de la question 8.010.",""))</f>
        <v>Saisir un nombre.</v>
      </c>
    </row>
    <row r="15" spans="1:9" ht="22.2" customHeight="1" x14ac:dyDescent="0.25">
      <c r="B15" s="13" t="s">
        <v>568</v>
      </c>
      <c r="C15" s="21" t="s">
        <v>371</v>
      </c>
      <c r="D15" s="42"/>
      <c r="E15" s="35"/>
      <c r="F15" s="48"/>
      <c r="G15" s="59" t="str">
        <f t="shared" si="0"/>
        <v>Erreur</v>
      </c>
      <c r="H15" s="47" t="str">
        <f>IF(D15="","Saisir un nombre.",IF(D15&gt;D13,"Le nombre saisi ne peut être supérieur à la réponse de la question 8.010.",""))</f>
        <v>Saisir un nombre.</v>
      </c>
    </row>
    <row r="16" spans="1:9" ht="34.200000000000003" customHeight="1" x14ac:dyDescent="0.25">
      <c r="B16" s="15" t="s">
        <v>200</v>
      </c>
      <c r="C16" s="21" t="s">
        <v>372</v>
      </c>
      <c r="D16" s="42"/>
      <c r="E16" s="35"/>
      <c r="F16" s="48"/>
      <c r="G16" s="59" t="str">
        <f t="shared" si="0"/>
        <v>Erreur</v>
      </c>
      <c r="H16" s="47" t="str">
        <f t="shared" ref="H16" si="1">IF(D16="","Saisir un nombre.","")</f>
        <v>Saisir un nombre.</v>
      </c>
    </row>
    <row r="17" spans="2:8" x14ac:dyDescent="0.25">
      <c r="B17" s="13" t="s">
        <v>566</v>
      </c>
      <c r="C17" s="21" t="s">
        <v>373</v>
      </c>
      <c r="D17" s="42"/>
      <c r="E17" s="35"/>
      <c r="F17" s="48"/>
      <c r="G17" s="59" t="str">
        <f t="shared" si="0"/>
        <v>Erreur</v>
      </c>
      <c r="H17" s="47" t="str">
        <f>IF(D17="","Saisir un nombre.",IF(D17&gt;D16,"Le nombre saisi ne peut être supérieur à la réponse de la question 8.015.",""))</f>
        <v>Saisir un nombre.</v>
      </c>
    </row>
    <row r="18" spans="2:8" x14ac:dyDescent="0.25">
      <c r="B18" s="15" t="s">
        <v>83</v>
      </c>
      <c r="C18" s="26"/>
      <c r="D18" s="28"/>
      <c r="E18" s="35"/>
      <c r="F18" s="31"/>
    </row>
    <row r="19" spans="2:8" ht="22.2" customHeight="1" x14ac:dyDescent="0.25">
      <c r="B19" s="15" t="s">
        <v>317</v>
      </c>
      <c r="C19" s="21" t="s">
        <v>385</v>
      </c>
      <c r="D19" s="42"/>
      <c r="E19" s="35"/>
      <c r="F19" s="48"/>
      <c r="G19" s="59" t="str">
        <f t="shared" ref="G19:G21" si="2">IF(H19 &lt;&gt;"","Erreur","")</f>
        <v>Erreur</v>
      </c>
      <c r="H19" s="47" t="str">
        <f t="shared" ref="H19:H21" si="3">IF(D19="","Saisir un nombre.","")</f>
        <v>Saisir un nombre.</v>
      </c>
    </row>
    <row r="20" spans="2:8" x14ac:dyDescent="0.25">
      <c r="B20" s="15" t="s">
        <v>316</v>
      </c>
      <c r="C20" s="21" t="s">
        <v>386</v>
      </c>
      <c r="D20" s="42"/>
      <c r="E20" s="35"/>
      <c r="F20" s="48"/>
      <c r="G20" s="59" t="str">
        <f t="shared" si="2"/>
        <v>Erreur</v>
      </c>
      <c r="H20" s="47" t="str">
        <f t="shared" si="3"/>
        <v>Saisir un nombre.</v>
      </c>
    </row>
    <row r="21" spans="2:8" ht="22.2" customHeight="1" x14ac:dyDescent="0.25">
      <c r="B21" s="15" t="s">
        <v>354</v>
      </c>
      <c r="C21" s="21" t="s">
        <v>407</v>
      </c>
      <c r="D21" s="42"/>
      <c r="E21" s="35"/>
      <c r="F21" s="48"/>
      <c r="G21" s="59" t="str">
        <f t="shared" si="2"/>
        <v>Erreur</v>
      </c>
      <c r="H21" s="47" t="str">
        <f t="shared" si="3"/>
        <v>Saisir un nombre.</v>
      </c>
    </row>
    <row r="22" spans="2:8" x14ac:dyDescent="0.25">
      <c r="B22" s="15" t="s">
        <v>79</v>
      </c>
      <c r="C22" s="26"/>
      <c r="D22" s="28"/>
      <c r="E22" s="35"/>
      <c r="F22" s="31"/>
    </row>
    <row r="23" spans="2:8" ht="34.200000000000003" customHeight="1" x14ac:dyDescent="0.25">
      <c r="B23" s="15" t="s">
        <v>187</v>
      </c>
      <c r="C23" s="30"/>
      <c r="D23" s="32"/>
      <c r="E23" s="32"/>
      <c r="F23" s="32"/>
    </row>
    <row r="24" spans="2:8" x14ac:dyDescent="0.25">
      <c r="B24" s="13" t="s">
        <v>18</v>
      </c>
      <c r="C24" s="21" t="s">
        <v>408</v>
      </c>
      <c r="D24" s="42"/>
      <c r="E24" s="35"/>
      <c r="F24" s="48"/>
      <c r="G24" s="59" t="str">
        <f t="shared" ref="G24:G27" si="4">IF(H24 &lt;&gt;"","Erreur","")</f>
        <v>Erreur</v>
      </c>
      <c r="H24" s="47" t="str">
        <f t="shared" ref="H24:H26" si="5">IF(D24="","Saisir un nombre.","")</f>
        <v>Saisir un nombre.</v>
      </c>
    </row>
    <row r="25" spans="2:8" ht="22.2" customHeight="1" x14ac:dyDescent="0.25">
      <c r="B25" s="36" t="s">
        <v>567</v>
      </c>
      <c r="C25" s="21" t="s">
        <v>412</v>
      </c>
      <c r="D25" s="42"/>
      <c r="E25" s="35"/>
      <c r="F25" s="48"/>
      <c r="G25" s="59" t="str">
        <f t="shared" si="4"/>
        <v>Erreur</v>
      </c>
      <c r="H25" s="47" t="str">
        <f>IF(D25="","Saisir un nombre.",IF(D25&gt;D24,"Le nombre saisi ne peut être supérieur à la réponse de la question 8.380.",""))</f>
        <v>Saisir un nombre.</v>
      </c>
    </row>
    <row r="26" spans="2:8" ht="22.2" customHeight="1" x14ac:dyDescent="0.25">
      <c r="B26" s="13" t="s">
        <v>17</v>
      </c>
      <c r="C26" s="21" t="s">
        <v>413</v>
      </c>
      <c r="D26" s="42"/>
      <c r="E26" s="35"/>
      <c r="F26" s="48"/>
      <c r="G26" s="59" t="str">
        <f t="shared" si="4"/>
        <v>Erreur</v>
      </c>
      <c r="H26" s="47" t="str">
        <f t="shared" si="5"/>
        <v>Saisir un nombre.</v>
      </c>
    </row>
    <row r="27" spans="2:8" x14ac:dyDescent="0.25">
      <c r="B27" s="13" t="s">
        <v>16</v>
      </c>
      <c r="C27" s="21" t="s">
        <v>414</v>
      </c>
      <c r="D27" s="28"/>
      <c r="E27" s="51"/>
      <c r="F27" s="48"/>
      <c r="G27" s="59" t="str">
        <f t="shared" si="4"/>
        <v>Erreur</v>
      </c>
      <c r="H27" s="47" t="str">
        <f>IF(E27="","Saisir un montant.","")</f>
        <v>Saisir un montant.</v>
      </c>
    </row>
    <row r="28" spans="2:8" ht="22.2" customHeight="1" x14ac:dyDescent="0.25">
      <c r="B28" s="15" t="s">
        <v>347</v>
      </c>
      <c r="C28" s="21" t="s">
        <v>415</v>
      </c>
      <c r="D28" s="42"/>
      <c r="E28" s="35"/>
      <c r="F28" s="48"/>
      <c r="G28" s="59" t="str">
        <f t="shared" ref="G28:G30" si="6">IF(H28 &lt;&gt;"","Erreur","")</f>
        <v>Erreur</v>
      </c>
      <c r="H28" s="47" t="str">
        <f t="shared" ref="H28:H30" si="7">IF(D28="","Saisir un nombre.","")</f>
        <v>Saisir un nombre.</v>
      </c>
    </row>
    <row r="29" spans="2:8" ht="22.2" customHeight="1" x14ac:dyDescent="0.25">
      <c r="B29" s="15" t="s">
        <v>348</v>
      </c>
      <c r="C29" s="21" t="s">
        <v>416</v>
      </c>
      <c r="D29" s="42"/>
      <c r="E29" s="35"/>
      <c r="F29" s="48"/>
      <c r="G29" s="59" t="str">
        <f t="shared" si="6"/>
        <v>Erreur</v>
      </c>
      <c r="H29" s="47" t="str">
        <f t="shared" si="7"/>
        <v>Saisir un nombre.</v>
      </c>
    </row>
    <row r="30" spans="2:8" ht="45" customHeight="1" x14ac:dyDescent="0.25">
      <c r="B30" s="15" t="s">
        <v>358</v>
      </c>
      <c r="C30" s="21" t="s">
        <v>417</v>
      </c>
      <c r="D30" s="42"/>
      <c r="E30" s="35"/>
      <c r="F30" s="48"/>
      <c r="G30" s="59" t="str">
        <f t="shared" si="6"/>
        <v>Erreur</v>
      </c>
      <c r="H30" s="47" t="str">
        <f t="shared" si="7"/>
        <v>Saisir un nombre.</v>
      </c>
    </row>
    <row r="31" spans="2:8" x14ac:dyDescent="0.25">
      <c r="B31" s="15" t="s">
        <v>82</v>
      </c>
      <c r="C31" s="26"/>
      <c r="D31" s="28"/>
      <c r="E31" s="35"/>
      <c r="F31" s="31"/>
    </row>
    <row r="32" spans="2:8" ht="22.2" customHeight="1" x14ac:dyDescent="0.25">
      <c r="B32" s="15" t="s">
        <v>360</v>
      </c>
      <c r="C32" s="21" t="s">
        <v>418</v>
      </c>
      <c r="D32" s="42"/>
      <c r="E32" s="35"/>
      <c r="F32" s="48"/>
      <c r="G32" s="59" t="str">
        <f t="shared" ref="G32" si="8">IF(H32 &lt;&gt;"","Erreur","")</f>
        <v>Erreur</v>
      </c>
      <c r="H32" s="47" t="str">
        <f>IF(D32="","Saisir un nombre.","")</f>
        <v>Saisir un nombre.</v>
      </c>
    </row>
    <row r="33" spans="2:8" ht="22.2" customHeight="1" x14ac:dyDescent="0.25">
      <c r="B33" s="15" t="s">
        <v>81</v>
      </c>
      <c r="C33" s="26"/>
      <c r="D33" s="28"/>
      <c r="E33" s="35"/>
      <c r="F33" s="31"/>
    </row>
    <row r="34" spans="2:8" ht="22.2" customHeight="1" x14ac:dyDescent="0.25">
      <c r="B34" s="15" t="s">
        <v>352</v>
      </c>
      <c r="C34" s="21" t="s">
        <v>419</v>
      </c>
      <c r="D34" s="42"/>
      <c r="E34" s="35"/>
      <c r="F34" s="48"/>
      <c r="G34" s="59" t="str">
        <f t="shared" ref="G34:G35" si="9">IF(H34 &lt;&gt;"","Erreur","")</f>
        <v>Erreur</v>
      </c>
      <c r="H34" s="47" t="str">
        <f>IF(D34="","Saisir un nombre.","")</f>
        <v>Saisir un nombre.</v>
      </c>
    </row>
    <row r="35" spans="2:8" x14ac:dyDescent="0.25">
      <c r="B35" s="15" t="s">
        <v>300</v>
      </c>
      <c r="C35" s="21" t="s">
        <v>420</v>
      </c>
      <c r="D35" s="28"/>
      <c r="E35" s="51"/>
      <c r="F35" s="48"/>
      <c r="G35" s="59" t="str">
        <f t="shared" si="9"/>
        <v>Erreur</v>
      </c>
      <c r="H35" s="47" t="str">
        <f>IF(E35="","Saisir un montant.","")</f>
        <v>Saisir un montant.</v>
      </c>
    </row>
    <row r="36" spans="2:8" ht="34.200000000000003" customHeight="1" x14ac:dyDescent="0.25">
      <c r="B36" s="15" t="s">
        <v>359</v>
      </c>
      <c r="C36" s="21" t="s">
        <v>421</v>
      </c>
      <c r="D36" s="42"/>
      <c r="E36" s="35"/>
      <c r="F36" s="48"/>
      <c r="G36" s="59" t="str">
        <f t="shared" ref="G36" si="10">IF(H36 &lt;&gt;"","Erreur","")</f>
        <v>Erreur</v>
      </c>
      <c r="H36" s="47" t="str">
        <f>IF(D36="","Saisir un nombre.","")</f>
        <v>Saisir un nombre.</v>
      </c>
    </row>
    <row r="37" spans="2:8" ht="22.2" customHeight="1" x14ac:dyDescent="0.25">
      <c r="B37" s="15" t="s">
        <v>351</v>
      </c>
      <c r="C37" s="30"/>
      <c r="D37" s="32"/>
      <c r="E37" s="32"/>
      <c r="F37" s="32"/>
    </row>
    <row r="38" spans="2:8" x14ac:dyDescent="0.25">
      <c r="B38" s="13" t="s">
        <v>22</v>
      </c>
      <c r="C38" s="21" t="s">
        <v>422</v>
      </c>
      <c r="D38" s="42"/>
      <c r="E38" s="35"/>
      <c r="F38" s="48"/>
      <c r="G38" s="59" t="str">
        <f t="shared" ref="G38:G41" si="11">IF(H38 &lt;&gt;"","Erreur","")</f>
        <v>Erreur</v>
      </c>
      <c r="H38" s="47" t="str">
        <f t="shared" ref="H38:H41" si="12">IF(D38="","Saisir un nombre.","")</f>
        <v>Saisir un nombre.</v>
      </c>
    </row>
    <row r="39" spans="2:8" x14ac:dyDescent="0.25">
      <c r="B39" s="13" t="s">
        <v>21</v>
      </c>
      <c r="C39" s="21" t="s">
        <v>423</v>
      </c>
      <c r="D39" s="42"/>
      <c r="E39" s="35"/>
      <c r="F39" s="48"/>
      <c r="G39" s="59" t="str">
        <f t="shared" si="11"/>
        <v>Erreur</v>
      </c>
      <c r="H39" s="47" t="str">
        <f t="shared" si="12"/>
        <v>Saisir un nombre.</v>
      </c>
    </row>
    <row r="40" spans="2:8" ht="22.2" customHeight="1" x14ac:dyDescent="0.25">
      <c r="B40" s="15" t="s">
        <v>350</v>
      </c>
      <c r="C40" s="21" t="s">
        <v>424</v>
      </c>
      <c r="D40" s="42"/>
      <c r="E40" s="35"/>
      <c r="F40" s="48"/>
      <c r="G40" s="59" t="str">
        <f t="shared" si="11"/>
        <v>Erreur</v>
      </c>
      <c r="H40" s="47" t="str">
        <f t="shared" si="12"/>
        <v>Saisir un nombre.</v>
      </c>
    </row>
    <row r="41" spans="2:8" ht="34.200000000000003" customHeight="1" x14ac:dyDescent="0.25">
      <c r="B41" s="17" t="s">
        <v>353</v>
      </c>
      <c r="C41" s="22" t="s">
        <v>425</v>
      </c>
      <c r="D41" s="43"/>
      <c r="E41" s="8"/>
      <c r="F41" s="49"/>
      <c r="G41" s="59" t="str">
        <f t="shared" si="11"/>
        <v>Erreur</v>
      </c>
      <c r="H41" s="47" t="str">
        <f t="shared" si="12"/>
        <v>Saisir un nombre.</v>
      </c>
    </row>
  </sheetData>
  <sheetProtection algorithmName="SHA-512" hashValue="IMwuLRGYbb7wTovapMSFxk+6AnVTl1MsShnrlKxTzZ1CFM89OO//9joT9/ihC+ju7mfTTJvWjauRI03j6V5vaA==" saltValue="14ti99TyIKKdKHHFPZK3vg==" spinCount="100000" sheet="1" objects="1" scenarios="1" selectLockedCells="1"/>
  <mergeCells count="3">
    <mergeCell ref="B8:E8"/>
    <mergeCell ref="D9:E9"/>
    <mergeCell ref="F9:F10"/>
  </mergeCells>
  <conditionalFormatting sqref="D2">
    <cfRule type="expression" dxfId="17" priority="15">
      <formula>$D$2=""</formula>
    </cfRule>
  </conditionalFormatting>
  <conditionalFormatting sqref="D13">
    <cfRule type="expression" dxfId="16" priority="14">
      <formula>G13="Erreur"</formula>
    </cfRule>
  </conditionalFormatting>
  <conditionalFormatting sqref="D14:D17">
    <cfRule type="expression" dxfId="15" priority="13">
      <formula>G14="Erreur"</formula>
    </cfRule>
  </conditionalFormatting>
  <conditionalFormatting sqref="D19:D21">
    <cfRule type="expression" dxfId="14" priority="12">
      <formula>G19="Erreur"</formula>
    </cfRule>
  </conditionalFormatting>
  <conditionalFormatting sqref="D24:D26">
    <cfRule type="expression" dxfId="13" priority="10">
      <formula>G24="Erreur"</formula>
    </cfRule>
  </conditionalFormatting>
  <conditionalFormatting sqref="D28:D30">
    <cfRule type="expression" dxfId="12" priority="9">
      <formula>G28="Erreur"</formula>
    </cfRule>
  </conditionalFormatting>
  <conditionalFormatting sqref="D32">
    <cfRule type="expression" dxfId="11" priority="8">
      <formula>G32="Erreur"</formula>
    </cfRule>
  </conditionalFormatting>
  <conditionalFormatting sqref="D34">
    <cfRule type="expression" dxfId="10" priority="7">
      <formula>G34="Erreur"</formula>
    </cfRule>
  </conditionalFormatting>
  <conditionalFormatting sqref="D36">
    <cfRule type="expression" dxfId="9" priority="6">
      <formula>G36="Erreur"</formula>
    </cfRule>
  </conditionalFormatting>
  <conditionalFormatting sqref="D38:D41">
    <cfRule type="expression" dxfId="8" priority="5">
      <formula>G38="Erreur"</formula>
    </cfRule>
  </conditionalFormatting>
  <conditionalFormatting sqref="E27">
    <cfRule type="expression" dxfId="7" priority="4">
      <formula>G27="Erreur"</formula>
    </cfRule>
  </conditionalFormatting>
  <conditionalFormatting sqref="E35">
    <cfRule type="expression" dxfId="6" priority="3">
      <formula>G35="Erreur"</formula>
    </cfRule>
  </conditionalFormatting>
  <conditionalFormatting sqref="G3">
    <cfRule type="expression" dxfId="5" priority="2">
      <formula>I3&gt;0</formula>
    </cfRule>
  </conditionalFormatting>
  <conditionalFormatting sqref="H3">
    <cfRule type="expression" dxfId="4" priority="1">
      <formula>I3&gt;0</formula>
    </cfRule>
  </conditionalFormatting>
  <dataValidations count="2">
    <dataValidation type="whole" allowBlank="1" showInputMessage="1" showErrorMessage="1" errorTitle="Saisie non valide" error="Seuls les nombres entiers sont autorisés." sqref="D36 D13:D17 D19:D21 D24:D26 D28:D30 D32 D34 D38:D41">
      <formula1>0</formula1>
      <formula2>999999999</formula2>
    </dataValidation>
    <dataValidation type="whole" allowBlank="1" showInputMessage="1" showErrorMessage="1" errorTitle="Saisie non valide" error="Seuls des montants entiers sont autorisés." sqref="E27 E35">
      <formula1>0</formula1>
      <formula2>999999999999</formula2>
    </dataValidation>
  </dataValidations>
  <pageMargins left="0.7" right="0.7" top="0.75" bottom="0.75" header="0.3" footer="0.3"/>
  <pageSetup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H24"/>
  <sheetViews>
    <sheetView workbookViewId="0">
      <selection activeCell="D11" sqref="D11"/>
    </sheetView>
  </sheetViews>
  <sheetFormatPr baseColWidth="10" defaultRowHeight="13.2" x14ac:dyDescent="0.25"/>
  <cols>
    <col min="1" max="1" width="13" customWidth="1"/>
    <col min="2" max="2" width="57.33203125" customWidth="1"/>
    <col min="3" max="3" width="10.88671875" customWidth="1"/>
    <col min="4" max="4" width="21.5546875" customWidth="1"/>
    <col min="5" max="5" width="4.6640625" customWidth="1"/>
    <col min="6" max="6" width="7.6640625" customWidth="1"/>
    <col min="7" max="7" width="62.6640625" customWidth="1"/>
  </cols>
  <sheetData>
    <row r="1" spans="1:8" ht="46.8" x14ac:dyDescent="0.25">
      <c r="A1" s="1"/>
      <c r="B1" s="11"/>
      <c r="C1" s="18"/>
      <c r="D1" s="9"/>
      <c r="E1" s="7"/>
      <c r="F1" s="67" t="s">
        <v>578</v>
      </c>
      <c r="G1" s="65" t="s">
        <v>579</v>
      </c>
    </row>
    <row r="2" spans="1:8" ht="13.8" x14ac:dyDescent="0.25">
      <c r="A2" s="4" t="s">
        <v>239</v>
      </c>
      <c r="B2" s="2">
        <f>'TB001001'!B2</f>
        <v>0</v>
      </c>
      <c r="C2" s="19" t="s">
        <v>199</v>
      </c>
      <c r="D2" s="38">
        <f>'TB001001'!D2</f>
        <v>45657</v>
      </c>
    </row>
    <row r="3" spans="1:8" ht="31.8" x14ac:dyDescent="0.3">
      <c r="A3" s="4"/>
      <c r="B3" s="2"/>
      <c r="C3" s="19"/>
      <c r="D3" s="3"/>
      <c r="F3" s="66" t="str">
        <f>IF(H3&gt;0,"L","J")</f>
        <v>L</v>
      </c>
      <c r="G3" s="63" t="str">
        <f>IF(H3&gt;0,"Votre formulaire contient des erreurs. Vous ne pouvez pas le déposer sur le portail ONEGATE","Votre formulaire ne contient pas d'erreur. Vous pouvez le déposer sur le portail ONEGATE")</f>
        <v>Votre formulaire contient des erreurs. Vous ne pouvez pas le déposer sur le portail ONEGATE</v>
      </c>
      <c r="H3" s="58">
        <f>'TB001001'!I3</f>
        <v>94</v>
      </c>
    </row>
    <row r="4" spans="1:8" ht="13.8" x14ac:dyDescent="0.25">
      <c r="A4" s="4" t="s">
        <v>188</v>
      </c>
      <c r="B4" s="2">
        <f>'TB001001'!B4</f>
        <v>0</v>
      </c>
      <c r="C4" s="19"/>
      <c r="D4" s="23"/>
    </row>
    <row r="5" spans="1:8" ht="13.8" x14ac:dyDescent="0.25">
      <c r="A5" s="5" t="s">
        <v>240</v>
      </c>
      <c r="B5" s="12" t="str">
        <f>IF('TB000501'!D18="Remis",B7,IF('TB000501'!D18="Non remis",CONCATENATE(B7,"_unfiled"),""))</f>
        <v/>
      </c>
      <c r="C5" s="20"/>
      <c r="D5" s="16"/>
      <c r="F5" s="58" t="str">
        <f>IF(G5&lt;&gt;"","Erreur","")</f>
        <v>Erreur</v>
      </c>
      <c r="G5" s="39" t="str">
        <f>IF(B5="","Saisir Non remis ou remis pour ce tableau dans le tableau TB.00.05",IF(AND(RIGHT(B5,7)="unfiled",COUNTA(D11:D24)&gt;0),"Le tableau étant non remis, il ne doit pas être renseigné.",IF(AND(RIGHT(B5,7)&lt;&gt;"unfiled",COUNTA(D11:D24)=0),"Le tableau étant remis, il doit être renseigné.","")))</f>
        <v>Saisir Non remis ou remis pour ce tableau dans le tableau TB.00.05</v>
      </c>
    </row>
    <row r="7" spans="1:8" ht="13.8" x14ac:dyDescent="0.25">
      <c r="A7" s="7"/>
      <c r="B7" s="10" t="s">
        <v>515</v>
      </c>
    </row>
    <row r="8" spans="1:8" x14ac:dyDescent="0.25">
      <c r="B8" s="73" t="s">
        <v>517</v>
      </c>
      <c r="C8" s="74"/>
      <c r="D8" s="74"/>
    </row>
    <row r="9" spans="1:8" x14ac:dyDescent="0.25">
      <c r="D9" s="14" t="s">
        <v>176</v>
      </c>
    </row>
    <row r="10" spans="1:8" x14ac:dyDescent="0.25">
      <c r="D10" s="21" t="s">
        <v>104</v>
      </c>
    </row>
    <row r="11" spans="1:8" x14ac:dyDescent="0.25">
      <c r="B11" s="15" t="s">
        <v>28</v>
      </c>
      <c r="C11" s="21" t="s">
        <v>369</v>
      </c>
      <c r="D11" s="48"/>
    </row>
    <row r="12" spans="1:8" x14ac:dyDescent="0.25">
      <c r="B12" s="15" t="s">
        <v>29</v>
      </c>
      <c r="C12" s="21" t="s">
        <v>374</v>
      </c>
      <c r="D12" s="48"/>
    </row>
    <row r="13" spans="1:8" x14ac:dyDescent="0.25">
      <c r="B13" s="15" t="s">
        <v>30</v>
      </c>
      <c r="C13" s="21" t="s">
        <v>376</v>
      </c>
      <c r="D13" s="48"/>
    </row>
    <row r="14" spans="1:8" x14ac:dyDescent="0.25">
      <c r="B14" s="15" t="s">
        <v>31</v>
      </c>
      <c r="C14" s="21" t="s">
        <v>377</v>
      </c>
      <c r="D14" s="48"/>
    </row>
    <row r="15" spans="1:8" x14ac:dyDescent="0.25">
      <c r="B15" s="15" t="s">
        <v>32</v>
      </c>
      <c r="C15" s="21" t="s">
        <v>378</v>
      </c>
      <c r="D15" s="48"/>
    </row>
    <row r="16" spans="1:8" x14ac:dyDescent="0.25">
      <c r="B16" s="15" t="s">
        <v>33</v>
      </c>
      <c r="C16" s="21" t="s">
        <v>379</v>
      </c>
      <c r="D16" s="48"/>
    </row>
    <row r="17" spans="2:4" x14ac:dyDescent="0.25">
      <c r="B17" s="15" t="s">
        <v>34</v>
      </c>
      <c r="C17" s="21" t="s">
        <v>384</v>
      </c>
      <c r="D17" s="48"/>
    </row>
    <row r="18" spans="2:4" x14ac:dyDescent="0.25">
      <c r="B18" s="15" t="s">
        <v>35</v>
      </c>
      <c r="C18" s="21" t="s">
        <v>385</v>
      </c>
      <c r="D18" s="48"/>
    </row>
    <row r="19" spans="2:4" x14ac:dyDescent="0.25">
      <c r="B19" s="15" t="s">
        <v>36</v>
      </c>
      <c r="C19" s="21" t="s">
        <v>386</v>
      </c>
      <c r="D19" s="48"/>
    </row>
    <row r="20" spans="2:4" x14ac:dyDescent="0.25">
      <c r="B20" s="15" t="s">
        <v>37</v>
      </c>
      <c r="C20" s="21" t="s">
        <v>387</v>
      </c>
      <c r="D20" s="48"/>
    </row>
    <row r="21" spans="2:4" x14ac:dyDescent="0.25">
      <c r="B21" s="15" t="s">
        <v>38</v>
      </c>
      <c r="C21" s="21" t="s">
        <v>388</v>
      </c>
      <c r="D21" s="48"/>
    </row>
    <row r="22" spans="2:4" x14ac:dyDescent="0.25">
      <c r="B22" s="15" t="s">
        <v>39</v>
      </c>
      <c r="C22" s="21" t="s">
        <v>389</v>
      </c>
      <c r="D22" s="48"/>
    </row>
    <row r="23" spans="2:4" x14ac:dyDescent="0.25">
      <c r="B23" s="15" t="s">
        <v>40</v>
      </c>
      <c r="C23" s="21" t="s">
        <v>390</v>
      </c>
      <c r="D23" s="48"/>
    </row>
    <row r="24" spans="2:4" x14ac:dyDescent="0.25">
      <c r="B24" s="17" t="s">
        <v>41</v>
      </c>
      <c r="C24" s="22" t="s">
        <v>391</v>
      </c>
      <c r="D24" s="49"/>
    </row>
  </sheetData>
  <sheetProtection algorithmName="SHA-512" hashValue="1lppek0c8CXp0Kwd2gzBD0eS262/feFfbxtL2ZvGW6Ka/i9KAMSHbGJypuSmT5jcg3hiJHQ/JSOyY+TT+zhhBw==" saltValue="/sYehmTe1ebZG2FQT/YltA==" spinCount="100000" sheet="1" objects="1" scenarios="1" selectLockedCells="1"/>
  <mergeCells count="1">
    <mergeCell ref="B8:D8"/>
  </mergeCells>
  <conditionalFormatting sqref="D2">
    <cfRule type="expression" dxfId="3" priority="4">
      <formula>$D$2=""</formula>
    </cfRule>
  </conditionalFormatting>
  <conditionalFormatting sqref="F3">
    <cfRule type="expression" dxfId="2" priority="3">
      <formula>H3&gt;0</formula>
    </cfRule>
  </conditionalFormatting>
  <conditionalFormatting sqref="G3">
    <cfRule type="expression" dxfId="1" priority="2">
      <formula>H3&gt;0</formula>
    </cfRule>
  </conditionalFormatting>
  <conditionalFormatting sqref="B5">
    <cfRule type="expression" dxfId="0" priority="1">
      <formula>F5="Erreur"</formula>
    </cfRule>
  </conditionalFormatting>
  <pageMargins left="0.7" right="0.7" top="0.75" bottom="0.75" header="0.3" footer="0.3"/>
  <pageSetup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N18"/>
  <sheetViews>
    <sheetView workbookViewId="0">
      <selection activeCell="D18" sqref="D18"/>
    </sheetView>
  </sheetViews>
  <sheetFormatPr baseColWidth="10" defaultRowHeight="13.2" x14ac:dyDescent="0.25"/>
  <cols>
    <col min="1" max="1" width="13" customWidth="1"/>
    <col min="2" max="2" width="57.33203125" customWidth="1"/>
    <col min="3" max="3" width="10.88671875" customWidth="1"/>
    <col min="4" max="4" width="21.5546875" customWidth="1"/>
    <col min="5" max="5" width="4.6640625" customWidth="1"/>
    <col min="6" max="6" width="7.6640625" customWidth="1"/>
    <col min="7" max="7" width="62.6640625" customWidth="1"/>
  </cols>
  <sheetData>
    <row r="1" spans="1:14" ht="46.8" x14ac:dyDescent="0.25">
      <c r="A1" s="1"/>
      <c r="B1" s="11"/>
      <c r="C1" s="18"/>
      <c r="D1" s="9"/>
      <c r="E1" s="7"/>
      <c r="F1" s="67" t="s">
        <v>578</v>
      </c>
      <c r="G1" s="65" t="s">
        <v>579</v>
      </c>
    </row>
    <row r="2" spans="1:14" ht="13.8" x14ac:dyDescent="0.25">
      <c r="A2" s="4" t="s">
        <v>239</v>
      </c>
      <c r="B2" s="2">
        <f>'TB001001'!B2</f>
        <v>0</v>
      </c>
      <c r="C2" s="19" t="s">
        <v>199</v>
      </c>
      <c r="D2" s="38">
        <f>'TB001001'!D2</f>
        <v>45657</v>
      </c>
    </row>
    <row r="3" spans="1:14" ht="31.8" x14ac:dyDescent="0.3">
      <c r="A3" s="4"/>
      <c r="B3" s="2"/>
      <c r="C3" s="19"/>
      <c r="D3" s="3"/>
      <c r="F3" s="66" t="str">
        <f>IF(H3&gt;0,"L","J")</f>
        <v>L</v>
      </c>
      <c r="G3" s="63" t="str">
        <f>IF(H3&gt;0,"Votre formulaire contient des erreurs. Vous ne pouvez pas le déposer sur le portail ONEGATE","Votre formulaire ne contient pas d'erreur. Vous pouvez le déposer sur le portail ONEGATE")</f>
        <v>Votre formulaire contient des erreurs. Vous ne pouvez pas le déposer sur le portail ONEGATE</v>
      </c>
      <c r="H3" s="58">
        <f>'TB001001'!I3</f>
        <v>94</v>
      </c>
      <c r="N3" s="62"/>
    </row>
    <row r="4" spans="1:14" ht="13.8" x14ac:dyDescent="0.25">
      <c r="A4" s="4" t="s">
        <v>188</v>
      </c>
      <c r="B4" s="2">
        <f>'TB001001'!B4</f>
        <v>0</v>
      </c>
      <c r="C4" s="19"/>
      <c r="D4" s="23"/>
    </row>
    <row r="5" spans="1:14" ht="13.8" x14ac:dyDescent="0.25">
      <c r="A5" s="5" t="s">
        <v>240</v>
      </c>
      <c r="B5" s="12" t="str">
        <f>B7</f>
        <v>TB.00.05</v>
      </c>
      <c r="C5" s="20"/>
      <c r="D5" s="16"/>
    </row>
    <row r="7" spans="1:14" ht="13.8" x14ac:dyDescent="0.25">
      <c r="A7" s="7"/>
      <c r="B7" s="10" t="s">
        <v>476</v>
      </c>
    </row>
    <row r="8" spans="1:14" x14ac:dyDescent="0.25">
      <c r="B8" s="73" t="s">
        <v>477</v>
      </c>
      <c r="C8" s="74"/>
      <c r="D8" s="74"/>
    </row>
    <row r="9" spans="1:14" x14ac:dyDescent="0.25">
      <c r="D9" s="21" t="s">
        <v>104</v>
      </c>
    </row>
    <row r="10" spans="1:14" x14ac:dyDescent="0.25">
      <c r="B10" s="15" t="s">
        <v>480</v>
      </c>
      <c r="C10" s="21" t="s">
        <v>368</v>
      </c>
      <c r="D10" s="25" t="s">
        <v>435</v>
      </c>
      <c r="F10" s="58" t="str">
        <f>IF(G10&lt;&gt;"","Erreur","")</f>
        <v>Erreur</v>
      </c>
      <c r="G10" s="47" t="str">
        <f>IF(D10="","Saisir Non remis ou Remis.",IF(AND(D10="Remis",COUNTA('TB001001'!D12:F18)=0),"Le tableau TB.00.10 doit être renseigné.",""))</f>
        <v>Le tableau TB.00.10 doit être renseigné.</v>
      </c>
    </row>
    <row r="11" spans="1:14" ht="22.2" customHeight="1" x14ac:dyDescent="0.25">
      <c r="B11" s="15" t="s">
        <v>483</v>
      </c>
      <c r="C11" s="21" t="s">
        <v>369</v>
      </c>
      <c r="D11" s="25" t="s">
        <v>435</v>
      </c>
      <c r="F11" s="58" t="str">
        <f t="shared" ref="F11:F18" si="0">IF(G11&lt;&gt;"","Erreur","")</f>
        <v>Erreur</v>
      </c>
      <c r="G11" s="47" t="str">
        <f>IF(D11="","Saisir Non remis ou Remis",IF(AND(D11="Remis",COUNTA('TB010104'!D13:F14)=0),"Le tableau TB.01.01 doit être renseigné.",""))</f>
        <v>Le tableau TB.01.01 doit être renseigné.</v>
      </c>
    </row>
    <row r="12" spans="1:14" x14ac:dyDescent="0.25">
      <c r="B12" s="15" t="s">
        <v>487</v>
      </c>
      <c r="C12" s="21" t="s">
        <v>374</v>
      </c>
      <c r="D12" s="25" t="s">
        <v>435</v>
      </c>
      <c r="F12" s="58" t="str">
        <f t="shared" si="0"/>
        <v>Erreur</v>
      </c>
      <c r="G12" s="47" t="str">
        <f>IF(D12="","Saisir Non remis ou Remis",IF(AND(D12="Remis",'TB020101'!B11=""),"Le tableau TB.02.01 doit être renseigné.",""))</f>
        <v>Le tableau TB.02.01 doit être renseigné.</v>
      </c>
    </row>
    <row r="13" spans="1:14" x14ac:dyDescent="0.25">
      <c r="B13" s="15" t="s">
        <v>492</v>
      </c>
      <c r="C13" s="21" t="s">
        <v>375</v>
      </c>
      <c r="D13" s="25" t="s">
        <v>435</v>
      </c>
      <c r="F13" s="58" t="str">
        <f t="shared" si="0"/>
        <v>Erreur</v>
      </c>
      <c r="G13" s="47" t="str">
        <f>IF(D13="","Saisir Non remis ou Remis",IF(AND(D13="Remis",COUNTA('TB020202'!D13:F15)=0),"Le tableau TB.02.02 doit être renseigné.",""))</f>
        <v>Le tableau TB.02.02 doit être renseigné.</v>
      </c>
    </row>
    <row r="14" spans="1:14" ht="34.200000000000003" customHeight="1" x14ac:dyDescent="0.25">
      <c r="B14" s="15" t="s">
        <v>496</v>
      </c>
      <c r="C14" s="21" t="s">
        <v>376</v>
      </c>
      <c r="D14" s="25" t="s">
        <v>435</v>
      </c>
      <c r="F14" s="58" t="str">
        <f t="shared" si="0"/>
        <v>Erreur</v>
      </c>
      <c r="G14" s="47" t="str">
        <f>IF(D14="","Saisir Non remis ou Remis",IF(AND(D14="Remis",COUNTA('TB030104'!D14:J37)=0),"Le tableau TB.03.01 doit être renseigné.",""))</f>
        <v>Le tableau TB.03.01 doit être renseigné.</v>
      </c>
      <c r="H14" s="61"/>
    </row>
    <row r="15" spans="1:14" ht="22.2" customHeight="1" x14ac:dyDescent="0.25">
      <c r="B15" s="15" t="s">
        <v>500</v>
      </c>
      <c r="C15" s="21" t="s">
        <v>378</v>
      </c>
      <c r="D15" s="25" t="s">
        <v>435</v>
      </c>
      <c r="F15" s="58" t="str">
        <f t="shared" si="0"/>
        <v>Erreur</v>
      </c>
      <c r="G15" s="47" t="str">
        <f>IF(D15="","Saisir Non remis ou Remis",IF(AND(D15="Remis",COUNTA('TB050104'!D14:G39)=0),"Le tableau TB.05.01 doit être renseigné.",""))</f>
        <v>Le tableau TB.05.01 doit être renseigné.</v>
      </c>
    </row>
    <row r="16" spans="1:14" x14ac:dyDescent="0.25">
      <c r="B16" s="15" t="s">
        <v>504</v>
      </c>
      <c r="C16" s="21" t="s">
        <v>379</v>
      </c>
      <c r="D16" s="25" t="s">
        <v>435</v>
      </c>
      <c r="F16" s="58" t="str">
        <f t="shared" si="0"/>
        <v>Erreur</v>
      </c>
      <c r="G16" s="47" t="str">
        <f>IF(D16="","Saisir Non remis ou Remis",IF(AND(D16="Remis",COUNTA('TB060101'!D13:G31)=0),"Le tableau TB.06.01 doit être renseigné.",""))</f>
        <v>Le tableau TB.06.01 doit être renseigné.</v>
      </c>
    </row>
    <row r="17" spans="2:7" x14ac:dyDescent="0.25">
      <c r="B17" s="15" t="s">
        <v>510</v>
      </c>
      <c r="C17" s="21" t="s">
        <v>385</v>
      </c>
      <c r="D17" s="25" t="s">
        <v>435</v>
      </c>
      <c r="F17" s="58" t="str">
        <f t="shared" si="0"/>
        <v>Erreur</v>
      </c>
      <c r="G17" s="47" t="str">
        <f>IF(D17="","Saisir Non remis ou Remis",IF(AND(D17="Remis",COUNTA('TB080104'!D13:F41)=0),"Le tableau TB.08.01 doit être renseigné.",""))</f>
        <v>Le tableau TB.08.01 doit être renseigné.</v>
      </c>
    </row>
    <row r="18" spans="2:7" x14ac:dyDescent="0.25">
      <c r="B18" s="17" t="s">
        <v>516</v>
      </c>
      <c r="C18" s="22" t="s">
        <v>387</v>
      </c>
      <c r="D18" s="45"/>
      <c r="E18" s="46"/>
      <c r="F18" s="58" t="str">
        <f t="shared" si="0"/>
        <v>Erreur</v>
      </c>
      <c r="G18" s="47" t="str">
        <f>IF(D18="","Saisir Non remis ou Remis",IF(AND(D18="Remis",COUNTA('TB100101'!D11:D24)=0),"Le tableau TB.10.01 doit être renseigné.",IF(AND(D18="Non remis",COUNTA('TB100101'!D11:D24)&gt;0),"Le tableau TB.10.01 ne doit pas être renseigné.","")))</f>
        <v>Saisir Non remis ou Remis</v>
      </c>
    </row>
  </sheetData>
  <sheetProtection algorithmName="SHA-512" hashValue="3gvLkIRyAo6mGK8x9CVx+E9c5NyBfrM2WXR4QKIPBD0zOXIHrsXzRd+g/jCA0GRatbIBbmBmf3pC8+T65zoNRg==" saltValue="bnkIqYh3teXFLnMwiVT7uw==" spinCount="100000" sheet="1" objects="1" scenarios="1" selectLockedCells="1"/>
  <mergeCells count="1">
    <mergeCell ref="B8:D8"/>
  </mergeCells>
  <conditionalFormatting sqref="D18">
    <cfRule type="expression" dxfId="116" priority="8">
      <formula>F18="Erreur"</formula>
    </cfRule>
  </conditionalFormatting>
  <conditionalFormatting sqref="D2">
    <cfRule type="expression" dxfId="115" priority="7">
      <formula>$D$2=""</formula>
    </cfRule>
  </conditionalFormatting>
  <conditionalFormatting sqref="D10">
    <cfRule type="expression" dxfId="114" priority="6">
      <formula>F10="Erreur"</formula>
    </cfRule>
  </conditionalFormatting>
  <conditionalFormatting sqref="D11:D17">
    <cfRule type="expression" dxfId="113" priority="5">
      <formula>F11="Erreur"</formula>
    </cfRule>
  </conditionalFormatting>
  <conditionalFormatting sqref="F3">
    <cfRule type="expression" dxfId="112" priority="2">
      <formula>H3&gt;0</formula>
    </cfRule>
  </conditionalFormatting>
  <conditionalFormatting sqref="G3">
    <cfRule type="expression" dxfId="111" priority="1">
      <formula>H3&gt;0</formula>
    </cfRule>
  </conditionalFormatting>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'@lists'!$A$4:$C$4</xm:f>
          </x14:formula1>
          <xm:sqref>B5</xm:sqref>
        </x14:dataValidation>
        <x14:dataValidation type="list" allowBlank="1" showInputMessage="1" showErrorMessage="1">
          <x14:formula1>
            <xm:f>'@lists'!$A$2:$B$2</xm:f>
          </x14:formula1>
          <xm:sqref>D10:D17</xm:sqref>
        </x14:dataValidation>
        <x14:dataValidation type="list" allowBlank="1" showInputMessage="1" showErrorMessage="1" errorTitle="Saisie non valide" error="Seules les valeurs Non remis et Remis sont autorisées.">
          <x14:formula1>
            <xm:f>'@lists'!$A$2:$B$2</xm:f>
          </x14:formula1>
          <xm:sqref>D18</xm:sqref>
        </x14:dataValidation>
      </x14:dataValidation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O21"/>
  <sheetViews>
    <sheetView workbookViewId="0"/>
  </sheetViews>
  <sheetFormatPr baseColWidth="10" defaultRowHeight="13.2" x14ac:dyDescent="0.25"/>
  <sheetData>
    <row r="1" spans="1:4" x14ac:dyDescent="0.25">
      <c r="A1" t="s">
        <v>0</v>
      </c>
      <c r="B1" t="s">
        <v>472</v>
      </c>
      <c r="C1" t="s">
        <v>473</v>
      </c>
    </row>
    <row r="2" spans="1:4" x14ac:dyDescent="0.25">
      <c r="A2" t="s">
        <v>321</v>
      </c>
      <c r="B2" t="s">
        <v>435</v>
      </c>
    </row>
    <row r="3" spans="1:4" x14ac:dyDescent="0.25">
      <c r="A3" t="s">
        <v>0</v>
      </c>
      <c r="B3" t="s">
        <v>474</v>
      </c>
      <c r="C3" t="s">
        <v>475</v>
      </c>
    </row>
    <row r="4" spans="1:4" x14ac:dyDescent="0.25">
      <c r="A4" t="s">
        <v>0</v>
      </c>
      <c r="B4" t="s">
        <v>476</v>
      </c>
      <c r="C4" t="s">
        <v>478</v>
      </c>
    </row>
    <row r="5" spans="1:4" x14ac:dyDescent="0.25">
      <c r="A5" t="s">
        <v>0</v>
      </c>
      <c r="B5" t="s">
        <v>479</v>
      </c>
      <c r="C5" t="s">
        <v>481</v>
      </c>
    </row>
    <row r="6" spans="1:4" x14ac:dyDescent="0.25">
      <c r="A6" t="s">
        <v>308</v>
      </c>
      <c r="B6" t="s">
        <v>326</v>
      </c>
    </row>
    <row r="7" spans="1:4" x14ac:dyDescent="0.25">
      <c r="A7" t="s">
        <v>0</v>
      </c>
      <c r="B7" t="s">
        <v>482</v>
      </c>
      <c r="C7" t="s">
        <v>485</v>
      </c>
    </row>
    <row r="8" spans="1:4" x14ac:dyDescent="0.25">
      <c r="A8" t="s">
        <v>308</v>
      </c>
      <c r="B8" t="s">
        <v>309</v>
      </c>
      <c r="C8" t="s">
        <v>326</v>
      </c>
    </row>
    <row r="9" spans="1:4" x14ac:dyDescent="0.25">
      <c r="A9" t="s">
        <v>0</v>
      </c>
      <c r="B9" t="s">
        <v>486</v>
      </c>
      <c r="C9" t="s">
        <v>490</v>
      </c>
    </row>
    <row r="10" spans="1:4" x14ac:dyDescent="0.25">
      <c r="A10" t="s">
        <v>297</v>
      </c>
      <c r="B10" t="s">
        <v>298</v>
      </c>
    </row>
    <row r="11" spans="1:4" x14ac:dyDescent="0.25">
      <c r="A11" t="s">
        <v>0</v>
      </c>
      <c r="B11" t="s">
        <v>491</v>
      </c>
      <c r="C11" t="s">
        <v>494</v>
      </c>
    </row>
    <row r="12" spans="1:4" x14ac:dyDescent="0.25">
      <c r="A12" t="s">
        <v>0</v>
      </c>
      <c r="B12" t="s">
        <v>495</v>
      </c>
      <c r="C12" t="s">
        <v>498</v>
      </c>
    </row>
    <row r="13" spans="1:4" x14ac:dyDescent="0.25">
      <c r="A13" t="s">
        <v>27</v>
      </c>
      <c r="B13" t="s">
        <v>42</v>
      </c>
      <c r="C13" t="s">
        <v>43</v>
      </c>
      <c r="D13" t="s">
        <v>44</v>
      </c>
    </row>
    <row r="14" spans="1:4" x14ac:dyDescent="0.25">
      <c r="A14" t="s">
        <v>0</v>
      </c>
      <c r="B14" t="s">
        <v>499</v>
      </c>
      <c r="C14" t="s">
        <v>502</v>
      </c>
    </row>
    <row r="15" spans="1:4" x14ac:dyDescent="0.25">
      <c r="A15" t="s">
        <v>0</v>
      </c>
      <c r="B15" t="s">
        <v>503</v>
      </c>
      <c r="C15" t="s">
        <v>506</v>
      </c>
    </row>
    <row r="16" spans="1:4" x14ac:dyDescent="0.25">
      <c r="A16" t="s">
        <v>0</v>
      </c>
      <c r="B16" t="s">
        <v>507</v>
      </c>
      <c r="C16" t="s">
        <v>508</v>
      </c>
    </row>
    <row r="17" spans="1:249" x14ac:dyDescent="0.25">
      <c r="A17" t="s">
        <v>0</v>
      </c>
      <c r="B17" t="s">
        <v>509</v>
      </c>
      <c r="C17" t="s">
        <v>512</v>
      </c>
    </row>
    <row r="18" spans="1:249" x14ac:dyDescent="0.25">
      <c r="A18" t="s">
        <v>0</v>
      </c>
      <c r="B18" t="s">
        <v>513</v>
      </c>
      <c r="C18" t="s">
        <v>514</v>
      </c>
    </row>
    <row r="19" spans="1:249" x14ac:dyDescent="0.25">
      <c r="A19" t="s">
        <v>45</v>
      </c>
      <c r="B19" t="s">
        <v>46</v>
      </c>
      <c r="C19" t="s">
        <v>47</v>
      </c>
      <c r="D19" t="s">
        <v>48</v>
      </c>
      <c r="E19" t="s">
        <v>49</v>
      </c>
      <c r="F19" t="s">
        <v>50</v>
      </c>
      <c r="G19" t="s">
        <v>51</v>
      </c>
      <c r="H19" t="s">
        <v>52</v>
      </c>
      <c r="I19" t="s">
        <v>53</v>
      </c>
      <c r="J19" t="s">
        <v>54</v>
      </c>
      <c r="K19" t="s">
        <v>55</v>
      </c>
      <c r="L19" t="s">
        <v>56</v>
      </c>
      <c r="M19" t="s">
        <v>57</v>
      </c>
      <c r="N19" t="s">
        <v>58</v>
      </c>
      <c r="O19" t="s">
        <v>59</v>
      </c>
      <c r="P19" t="s">
        <v>60</v>
      </c>
      <c r="Q19" t="s">
        <v>61</v>
      </c>
      <c r="R19" t="s">
        <v>62</v>
      </c>
      <c r="S19" t="s">
        <v>84</v>
      </c>
      <c r="T19" t="s">
        <v>85</v>
      </c>
      <c r="U19" t="s">
        <v>86</v>
      </c>
      <c r="V19" t="s">
        <v>87</v>
      </c>
      <c r="W19" t="s">
        <v>88</v>
      </c>
      <c r="X19" t="s">
        <v>89</v>
      </c>
      <c r="Y19" t="s">
        <v>90</v>
      </c>
      <c r="Z19" t="s">
        <v>91</v>
      </c>
      <c r="AA19" t="s">
        <v>92</v>
      </c>
      <c r="AB19" t="s">
        <v>93</v>
      </c>
      <c r="AC19" t="s">
        <v>94</v>
      </c>
      <c r="AD19" t="s">
        <v>95</v>
      </c>
      <c r="AE19" t="s">
        <v>96</v>
      </c>
      <c r="AF19" t="s">
        <v>97</v>
      </c>
      <c r="AG19" t="s">
        <v>98</v>
      </c>
      <c r="AH19" t="s">
        <v>99</v>
      </c>
      <c r="AI19" t="s">
        <v>100</v>
      </c>
      <c r="AJ19" t="s">
        <v>101</v>
      </c>
      <c r="AK19" t="s">
        <v>102</v>
      </c>
      <c r="AL19" t="s">
        <v>103</v>
      </c>
      <c r="AM19" t="s">
        <v>155</v>
      </c>
      <c r="AN19" t="s">
        <v>159</v>
      </c>
      <c r="AO19" t="s">
        <v>156</v>
      </c>
      <c r="AP19" t="s">
        <v>157</v>
      </c>
      <c r="AQ19" t="s">
        <v>158</v>
      </c>
      <c r="AR19" t="s">
        <v>160</v>
      </c>
      <c r="AS19" t="s">
        <v>161</v>
      </c>
      <c r="AT19" t="s">
        <v>162</v>
      </c>
      <c r="AU19" t="s">
        <v>163</v>
      </c>
      <c r="AV19" t="s">
        <v>164</v>
      </c>
      <c r="AW19" t="s">
        <v>165</v>
      </c>
      <c r="AX19" t="s">
        <v>166</v>
      </c>
      <c r="AY19" t="s">
        <v>167</v>
      </c>
      <c r="AZ19" t="s">
        <v>168</v>
      </c>
      <c r="BA19" t="s">
        <v>169</v>
      </c>
      <c r="BB19" t="s">
        <v>170</v>
      </c>
      <c r="BC19" t="s">
        <v>171</v>
      </c>
      <c r="BD19" t="s">
        <v>172</v>
      </c>
      <c r="BE19" t="s">
        <v>178</v>
      </c>
      <c r="BF19" t="s">
        <v>173</v>
      </c>
      <c r="BG19" t="s">
        <v>174</v>
      </c>
      <c r="BH19" t="s">
        <v>175</v>
      </c>
      <c r="BI19" t="s">
        <v>179</v>
      </c>
      <c r="BJ19" t="s">
        <v>180</v>
      </c>
      <c r="BK19" t="s">
        <v>181</v>
      </c>
      <c r="BL19" t="s">
        <v>182</v>
      </c>
      <c r="BM19" t="s">
        <v>189</v>
      </c>
      <c r="BN19" t="s">
        <v>190</v>
      </c>
      <c r="BO19" t="s">
        <v>191</v>
      </c>
      <c r="BP19" t="s">
        <v>192</v>
      </c>
      <c r="BQ19" t="s">
        <v>193</v>
      </c>
      <c r="BR19" t="s">
        <v>194</v>
      </c>
      <c r="BS19" t="s">
        <v>195</v>
      </c>
      <c r="BT19" t="s">
        <v>196</v>
      </c>
      <c r="BU19" t="s">
        <v>197</v>
      </c>
      <c r="BV19" t="s">
        <v>198</v>
      </c>
      <c r="BW19" t="s">
        <v>201</v>
      </c>
      <c r="BX19" t="s">
        <v>202</v>
      </c>
      <c r="BY19" t="s">
        <v>203</v>
      </c>
      <c r="BZ19" t="s">
        <v>204</v>
      </c>
      <c r="CA19" t="s">
        <v>205</v>
      </c>
      <c r="CB19" t="s">
        <v>207</v>
      </c>
      <c r="CC19" t="s">
        <v>208</v>
      </c>
      <c r="CD19" t="s">
        <v>209</v>
      </c>
      <c r="CE19" t="s">
        <v>210</v>
      </c>
      <c r="CF19" t="s">
        <v>211</v>
      </c>
      <c r="CG19" t="s">
        <v>212</v>
      </c>
      <c r="CH19" t="s">
        <v>215</v>
      </c>
      <c r="CI19" t="s">
        <v>213</v>
      </c>
      <c r="CJ19" t="s">
        <v>214</v>
      </c>
      <c r="CK19" t="s">
        <v>216</v>
      </c>
      <c r="CL19" t="s">
        <v>217</v>
      </c>
      <c r="CM19" t="s">
        <v>218</v>
      </c>
      <c r="CN19" t="s">
        <v>219</v>
      </c>
      <c r="CO19" t="s">
        <v>220</v>
      </c>
      <c r="CP19" t="s">
        <v>221</v>
      </c>
      <c r="CQ19" t="s">
        <v>222</v>
      </c>
      <c r="CR19" t="s">
        <v>223</v>
      </c>
      <c r="CS19" t="s">
        <v>224</v>
      </c>
      <c r="CT19" t="s">
        <v>225</v>
      </c>
      <c r="CU19" t="s">
        <v>226</v>
      </c>
      <c r="CV19" t="s">
        <v>227</v>
      </c>
      <c r="CW19" t="s">
        <v>228</v>
      </c>
      <c r="CX19" t="s">
        <v>229</v>
      </c>
      <c r="CY19" t="s">
        <v>571</v>
      </c>
      <c r="CZ19" t="s">
        <v>572</v>
      </c>
      <c r="DA19" t="s">
        <v>230</v>
      </c>
      <c r="DB19" t="s">
        <v>231</v>
      </c>
      <c r="DC19" t="s">
        <v>232</v>
      </c>
      <c r="DD19" t="s">
        <v>233</v>
      </c>
      <c r="DE19" t="s">
        <v>234</v>
      </c>
      <c r="DF19" t="s">
        <v>235</v>
      </c>
      <c r="DG19" t="s">
        <v>236</v>
      </c>
      <c r="DH19" t="s">
        <v>237</v>
      </c>
      <c r="DI19" t="s">
        <v>238</v>
      </c>
      <c r="DJ19" t="s">
        <v>248</v>
      </c>
      <c r="DK19" t="s">
        <v>249</v>
      </c>
      <c r="DL19" t="s">
        <v>250</v>
      </c>
      <c r="DM19" t="s">
        <v>251</v>
      </c>
      <c r="DN19" t="s">
        <v>252</v>
      </c>
      <c r="DO19" t="s">
        <v>253</v>
      </c>
      <c r="DP19" t="s">
        <v>254</v>
      </c>
      <c r="DQ19" t="s">
        <v>255</v>
      </c>
      <c r="DR19" t="s">
        <v>256</v>
      </c>
      <c r="DS19" t="s">
        <v>257</v>
      </c>
      <c r="DT19" t="s">
        <v>258</v>
      </c>
      <c r="DU19" t="s">
        <v>259</v>
      </c>
      <c r="DV19" t="s">
        <v>260</v>
      </c>
      <c r="DW19" t="s">
        <v>261</v>
      </c>
      <c r="DX19" t="s">
        <v>262</v>
      </c>
      <c r="DY19" t="s">
        <v>263</v>
      </c>
      <c r="DZ19" t="s">
        <v>264</v>
      </c>
      <c r="EA19" t="s">
        <v>265</v>
      </c>
      <c r="EB19" t="s">
        <v>273</v>
      </c>
      <c r="EC19" t="s">
        <v>274</v>
      </c>
      <c r="ED19" t="s">
        <v>275</v>
      </c>
      <c r="EE19" t="s">
        <v>276</v>
      </c>
      <c r="EF19" t="s">
        <v>277</v>
      </c>
      <c r="EG19" t="s">
        <v>278</v>
      </c>
      <c r="EH19" t="s">
        <v>279</v>
      </c>
      <c r="EI19" t="s">
        <v>280</v>
      </c>
      <c r="EJ19" t="s">
        <v>281</v>
      </c>
      <c r="EK19" t="s">
        <v>282</v>
      </c>
      <c r="EL19" t="s">
        <v>283</v>
      </c>
      <c r="EM19" t="s">
        <v>284</v>
      </c>
      <c r="EN19" t="s">
        <v>285</v>
      </c>
      <c r="EO19" t="s">
        <v>286</v>
      </c>
      <c r="EP19" t="s">
        <v>287</v>
      </c>
      <c r="EQ19" t="s">
        <v>288</v>
      </c>
      <c r="ER19" t="s">
        <v>289</v>
      </c>
      <c r="ES19" t="s">
        <v>290</v>
      </c>
      <c r="ET19" t="s">
        <v>291</v>
      </c>
      <c r="EU19" t="s">
        <v>292</v>
      </c>
      <c r="EV19" t="s">
        <v>293</v>
      </c>
      <c r="EW19" t="s">
        <v>294</v>
      </c>
      <c r="EX19" t="s">
        <v>295</v>
      </c>
      <c r="EY19" t="s">
        <v>296</v>
      </c>
      <c r="EZ19" t="s">
        <v>301</v>
      </c>
      <c r="FA19" t="s">
        <v>302</v>
      </c>
      <c r="FB19" t="s">
        <v>303</v>
      </c>
      <c r="FC19" t="s">
        <v>304</v>
      </c>
      <c r="FD19" t="s">
        <v>305</v>
      </c>
      <c r="FE19" t="s">
        <v>306</v>
      </c>
      <c r="FF19" t="s">
        <v>307</v>
      </c>
      <c r="FG19" t="s">
        <v>310</v>
      </c>
      <c r="FH19" t="s">
        <v>311</v>
      </c>
      <c r="FI19" t="s">
        <v>312</v>
      </c>
      <c r="FJ19" t="s">
        <v>313</v>
      </c>
      <c r="FK19" t="s">
        <v>324</v>
      </c>
      <c r="FL19" t="s">
        <v>325</v>
      </c>
      <c r="FM19" t="s">
        <v>329</v>
      </c>
      <c r="FN19" t="s">
        <v>330</v>
      </c>
      <c r="FO19" t="s">
        <v>331</v>
      </c>
      <c r="FP19" t="s">
        <v>332</v>
      </c>
      <c r="FQ19" t="s">
        <v>333</v>
      </c>
      <c r="FR19" t="s">
        <v>334</v>
      </c>
      <c r="FS19" t="s">
        <v>335</v>
      </c>
      <c r="FT19" t="s">
        <v>336</v>
      </c>
      <c r="FU19" t="s">
        <v>337</v>
      </c>
      <c r="FV19" t="s">
        <v>338</v>
      </c>
      <c r="FW19" t="s">
        <v>339</v>
      </c>
      <c r="FX19" t="s">
        <v>340</v>
      </c>
      <c r="FY19" t="s">
        <v>341</v>
      </c>
      <c r="FZ19" t="s">
        <v>342</v>
      </c>
      <c r="GA19" t="s">
        <v>343</v>
      </c>
      <c r="GB19" t="s">
        <v>362</v>
      </c>
      <c r="GC19" t="s">
        <v>426</v>
      </c>
      <c r="GD19" t="s">
        <v>427</v>
      </c>
      <c r="GE19" t="s">
        <v>428</v>
      </c>
      <c r="GF19" t="s">
        <v>429</v>
      </c>
      <c r="GG19" t="s">
        <v>430</v>
      </c>
      <c r="GH19" t="s">
        <v>431</v>
      </c>
      <c r="GI19" t="s">
        <v>432</v>
      </c>
      <c r="GJ19" t="s">
        <v>437</v>
      </c>
      <c r="GK19" t="s">
        <v>438</v>
      </c>
      <c r="GL19" t="s">
        <v>446</v>
      </c>
      <c r="GM19" t="s">
        <v>447</v>
      </c>
      <c r="GN19" t="s">
        <v>439</v>
      </c>
      <c r="GO19" t="s">
        <v>440</v>
      </c>
      <c r="GP19" t="s">
        <v>441</v>
      </c>
      <c r="GQ19" t="s">
        <v>442</v>
      </c>
      <c r="GR19" t="s">
        <v>443</v>
      </c>
      <c r="GS19" t="s">
        <v>444</v>
      </c>
      <c r="GT19" t="s">
        <v>445</v>
      </c>
      <c r="GU19" t="s">
        <v>448</v>
      </c>
      <c r="GV19" t="s">
        <v>449</v>
      </c>
      <c r="GW19" t="s">
        <v>450</v>
      </c>
      <c r="GX19" t="s">
        <v>451</v>
      </c>
      <c r="GY19" t="s">
        <v>452</v>
      </c>
      <c r="GZ19" t="s">
        <v>453</v>
      </c>
      <c r="HA19" t="s">
        <v>454</v>
      </c>
      <c r="HB19" t="s">
        <v>455</v>
      </c>
      <c r="HC19" t="s">
        <v>456</v>
      </c>
      <c r="HD19" t="s">
        <v>457</v>
      </c>
      <c r="HE19" t="s">
        <v>458</v>
      </c>
      <c r="HF19" t="s">
        <v>459</v>
      </c>
      <c r="HG19" t="s">
        <v>460</v>
      </c>
      <c r="HH19" t="s">
        <v>461</v>
      </c>
      <c r="HI19" t="s">
        <v>462</v>
      </c>
      <c r="HJ19" t="s">
        <v>465</v>
      </c>
      <c r="HK19" t="s">
        <v>463</v>
      </c>
      <c r="HL19" t="s">
        <v>464</v>
      </c>
      <c r="HM19" t="s">
        <v>466</v>
      </c>
      <c r="HN19" t="s">
        <v>469</v>
      </c>
      <c r="HO19" t="s">
        <v>471</v>
      </c>
      <c r="HP19" t="s">
        <v>470</v>
      </c>
      <c r="HQ19" t="s">
        <v>519</v>
      </c>
      <c r="HR19" t="s">
        <v>520</v>
      </c>
      <c r="HS19" t="s">
        <v>521</v>
      </c>
      <c r="HT19" t="s">
        <v>522</v>
      </c>
      <c r="HU19" t="s">
        <v>523</v>
      </c>
      <c r="HV19" t="s">
        <v>524</v>
      </c>
      <c r="HW19" t="s">
        <v>525</v>
      </c>
      <c r="HX19" t="s">
        <v>526</v>
      </c>
      <c r="HY19" t="s">
        <v>527</v>
      </c>
      <c r="HZ19" t="s">
        <v>528</v>
      </c>
      <c r="IA19" t="s">
        <v>529</v>
      </c>
      <c r="IB19" t="s">
        <v>530</v>
      </c>
      <c r="IC19" t="s">
        <v>531</v>
      </c>
      <c r="ID19" t="s">
        <v>532</v>
      </c>
      <c r="IE19" t="s">
        <v>534</v>
      </c>
      <c r="IF19" t="s">
        <v>535</v>
      </c>
      <c r="IG19" t="s">
        <v>536</v>
      </c>
      <c r="IH19" t="s">
        <v>537</v>
      </c>
      <c r="II19" t="s">
        <v>538</v>
      </c>
      <c r="IJ19" t="s">
        <v>539</v>
      </c>
      <c r="IK19" t="s">
        <v>540</v>
      </c>
      <c r="IL19" t="s">
        <v>562</v>
      </c>
      <c r="IM19" t="s">
        <v>563</v>
      </c>
      <c r="IN19" t="s">
        <v>564</v>
      </c>
      <c r="IO19" t="s">
        <v>565</v>
      </c>
    </row>
    <row r="20" spans="1:249" x14ac:dyDescent="0.25">
      <c r="A20" t="s">
        <v>344</v>
      </c>
      <c r="B20" t="s">
        <v>345</v>
      </c>
    </row>
    <row r="21" spans="1:249" x14ac:dyDescent="0.25">
      <c r="A21" t="s">
        <v>0</v>
      </c>
      <c r="B21" t="s">
        <v>515</v>
      </c>
      <c r="C21" t="s">
        <v>518</v>
      </c>
    </row>
  </sheetData>
  <sheetProtection algorithmName="SHA-512" hashValue="oUIGkU59f9lhWD/kAZeKMfeYeK6mlfcefRmp6waDbOiYrE1HOBXrjPqH5oq/C9znU8aOIlxckW50TFAbqVn1Xg==" saltValue="oYzWP56t3qmuvPlw7RSbdw==" spinCount="100000" sheet="1" objects="1" scenarios="1" selectLockedCells="1" selectUnlockedCells="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workbookViewId="0">
      <selection activeCell="F5" sqref="F5"/>
    </sheetView>
  </sheetViews>
  <sheetFormatPr baseColWidth="10" defaultRowHeight="13.2" x14ac:dyDescent="0.25"/>
  <cols>
    <col min="1" max="1" width="13" customWidth="1"/>
    <col min="2" max="2" width="57.33203125" customWidth="1"/>
    <col min="3" max="3" width="10.88671875" customWidth="1"/>
    <col min="4" max="8" width="21.5546875" customWidth="1"/>
  </cols>
  <sheetData>
    <row r="1" spans="1:5" ht="13.8" x14ac:dyDescent="0.25">
      <c r="A1" s="1"/>
      <c r="B1" s="11"/>
      <c r="C1" s="18"/>
      <c r="D1" s="9"/>
      <c r="E1" s="55"/>
    </row>
    <row r="2" spans="1:5" ht="13.8" x14ac:dyDescent="0.25">
      <c r="A2" s="4" t="s">
        <v>239</v>
      </c>
      <c r="B2" s="2">
        <f>'TB001001'!B2</f>
        <v>0</v>
      </c>
      <c r="C2" s="19" t="s">
        <v>199</v>
      </c>
      <c r="D2" s="38">
        <f>'TB001001'!D2</f>
        <v>45657</v>
      </c>
    </row>
    <row r="3" spans="1:5" ht="13.8" x14ac:dyDescent="0.25">
      <c r="A3" s="4"/>
      <c r="B3" s="2"/>
      <c r="C3" s="19"/>
      <c r="D3" s="3"/>
    </row>
    <row r="4" spans="1:5" ht="13.8" x14ac:dyDescent="0.25">
      <c r="A4" s="4" t="s">
        <v>188</v>
      </c>
      <c r="B4" s="2">
        <f>'TB001001'!B4</f>
        <v>0</v>
      </c>
      <c r="C4" s="19"/>
      <c r="D4" s="23"/>
    </row>
    <row r="5" spans="1:5" ht="13.8" x14ac:dyDescent="0.25">
      <c r="A5" s="5" t="s">
        <v>240</v>
      </c>
      <c r="B5" s="12" t="str">
        <f>IF('TB000501'!D11="Remis",B7,IF('TB000501'!D11="Non remis",CONCATENATE(B7,"_unfiled"),""))</f>
        <v>TB.01.01</v>
      </c>
      <c r="C5" s="20"/>
      <c r="D5" s="16"/>
    </row>
    <row r="7" spans="1:5" ht="13.8" x14ac:dyDescent="0.25">
      <c r="A7" s="55"/>
      <c r="B7" s="56" t="s">
        <v>482</v>
      </c>
    </row>
    <row r="8" spans="1:5" x14ac:dyDescent="0.25">
      <c r="B8" s="76" t="s">
        <v>573</v>
      </c>
      <c r="C8" s="77"/>
      <c r="D8" s="77"/>
      <c r="E8" s="77"/>
    </row>
  </sheetData>
  <mergeCells count="1">
    <mergeCell ref="B8:E8"/>
  </mergeCells>
  <conditionalFormatting sqref="D2">
    <cfRule type="expression" dxfId="110" priority="1">
      <formula>$D$2=""</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I14"/>
  <sheetViews>
    <sheetView workbookViewId="0">
      <selection activeCell="D13" sqref="D13"/>
    </sheetView>
  </sheetViews>
  <sheetFormatPr baseColWidth="10" defaultRowHeight="13.2" x14ac:dyDescent="0.25"/>
  <cols>
    <col min="1" max="1" width="13" customWidth="1"/>
    <col min="2" max="2" width="57.33203125" customWidth="1"/>
    <col min="3" max="3" width="10.88671875" customWidth="1"/>
    <col min="4" max="6" width="21.5546875" customWidth="1"/>
    <col min="7" max="7" width="7.6640625" customWidth="1"/>
    <col min="8" max="8" width="62.6640625" customWidth="1"/>
  </cols>
  <sheetData>
    <row r="1" spans="1:9" ht="46.8" x14ac:dyDescent="0.25">
      <c r="A1" s="1"/>
      <c r="B1" s="11"/>
      <c r="C1" s="18"/>
      <c r="D1" s="9"/>
      <c r="E1" s="7"/>
      <c r="G1" s="67" t="s">
        <v>578</v>
      </c>
      <c r="H1" s="65" t="s">
        <v>579</v>
      </c>
    </row>
    <row r="2" spans="1:9" ht="13.8" x14ac:dyDescent="0.25">
      <c r="A2" s="4" t="s">
        <v>239</v>
      </c>
      <c r="B2" s="2">
        <f>'TB001001'!B2</f>
        <v>0</v>
      </c>
      <c r="C2" s="19" t="s">
        <v>199</v>
      </c>
      <c r="D2" s="38">
        <f>'TB001001'!D2</f>
        <v>45657</v>
      </c>
    </row>
    <row r="3" spans="1:9" ht="31.8" x14ac:dyDescent="0.3">
      <c r="A3" s="4"/>
      <c r="B3" s="2"/>
      <c r="C3" s="19"/>
      <c r="D3" s="3"/>
      <c r="G3" s="66" t="str">
        <f>IF(I3&gt;0,"L","J")</f>
        <v>L</v>
      </c>
      <c r="H3" s="63" t="str">
        <f>IF(I3&gt;0,"Votre formulaire contient des erreurs. Vous ne pouvez pas le déposer sur le portail ONEGATE","Votre formulaire ne contient pas d'erreur. Vous pouvez le déposer sur le portail ONEGATE")</f>
        <v>Votre formulaire contient des erreurs. Vous ne pouvez pas le déposer sur le portail ONEGATE</v>
      </c>
      <c r="I3" s="58">
        <f>'TB001001'!I3</f>
        <v>94</v>
      </c>
    </row>
    <row r="4" spans="1:9" ht="13.8" x14ac:dyDescent="0.25">
      <c r="A4" s="4" t="s">
        <v>188</v>
      </c>
      <c r="B4" s="2">
        <f>'TB001001'!B4</f>
        <v>0</v>
      </c>
      <c r="C4" s="19"/>
      <c r="D4" s="23"/>
    </row>
    <row r="5" spans="1:9" ht="13.8" x14ac:dyDescent="0.25">
      <c r="A5" s="5" t="s">
        <v>240</v>
      </c>
      <c r="B5" s="12" t="str">
        <f>IF('TB000501'!D11="Remis",B7,IF('TB000501'!D11="Non remis",CONCATENATE(B7,"_unfiled"),""))</f>
        <v>TB.01.01</v>
      </c>
      <c r="C5" s="20"/>
      <c r="D5" s="16"/>
      <c r="F5" s="47"/>
    </row>
    <row r="7" spans="1:9" ht="13.8" x14ac:dyDescent="0.25">
      <c r="A7" s="7"/>
      <c r="B7" s="10" t="s">
        <v>482</v>
      </c>
    </row>
    <row r="8" spans="1:9" x14ac:dyDescent="0.25">
      <c r="B8" s="73" t="s">
        <v>484</v>
      </c>
      <c r="C8" s="74"/>
      <c r="D8" s="74"/>
      <c r="E8" s="74"/>
    </row>
    <row r="9" spans="1:9" x14ac:dyDescent="0.25">
      <c r="D9" s="75" t="s">
        <v>436</v>
      </c>
      <c r="E9" s="75"/>
      <c r="F9" s="75" t="s">
        <v>176</v>
      </c>
    </row>
    <row r="10" spans="1:9" x14ac:dyDescent="0.25">
      <c r="D10" s="14" t="s">
        <v>327</v>
      </c>
      <c r="E10" s="14" t="s">
        <v>185</v>
      </c>
      <c r="F10" s="75"/>
    </row>
    <row r="11" spans="1:9" x14ac:dyDescent="0.25">
      <c r="D11" s="21" t="s">
        <v>117</v>
      </c>
      <c r="E11" s="21" t="s">
        <v>118</v>
      </c>
      <c r="F11" s="21" t="s">
        <v>119</v>
      </c>
    </row>
    <row r="12" spans="1:9" x14ac:dyDescent="0.25">
      <c r="B12" s="15" t="s">
        <v>66</v>
      </c>
      <c r="C12" s="26"/>
      <c r="D12" s="27"/>
      <c r="E12" s="33"/>
      <c r="F12" s="31"/>
    </row>
    <row r="13" spans="1:9" ht="22.2" customHeight="1" x14ac:dyDescent="0.25">
      <c r="B13" s="15" t="s">
        <v>266</v>
      </c>
      <c r="C13" s="21" t="s">
        <v>393</v>
      </c>
      <c r="D13" s="40"/>
      <c r="E13" s="33"/>
      <c r="F13" s="48"/>
      <c r="G13" s="59" t="str">
        <f>IF(H13 &lt;&gt;"","Erreur","")</f>
        <v>Erreur</v>
      </c>
      <c r="H13" s="47" t="str">
        <f>IF(D13="","Saisir NON ou OUI.",IF(AND(D13="NON",F13=""),"Saisir un commentaire explicatif.",""))</f>
        <v>Saisir NON ou OUI.</v>
      </c>
    </row>
    <row r="14" spans="1:9" ht="22.2" customHeight="1" x14ac:dyDescent="0.25">
      <c r="B14" s="17" t="s">
        <v>355</v>
      </c>
      <c r="C14" s="22" t="s">
        <v>396</v>
      </c>
      <c r="D14" s="24"/>
      <c r="E14" s="45"/>
      <c r="F14" s="49"/>
      <c r="G14" s="59" t="str">
        <f>IF(H14 &lt;&gt;"","Erreur","")</f>
        <v>Erreur</v>
      </c>
      <c r="H14" s="47" t="str">
        <f>IF(E14&gt;$D$2,"Format erroné ou date renseignée supérieure à la date d'échéance.",IF(AND(E14="",F14=""),"L'absence de date nécessite un commentaire explicatif. ",""))</f>
        <v xml:space="preserve">L'absence de date nécessite un commentaire explicatif. </v>
      </c>
    </row>
  </sheetData>
  <sheetProtection algorithmName="SHA-512" hashValue="WPsYyXvGNBBiJzNwYCApinBLSuqOIy3O9EpD6e9rKxRsYDc2Eqk+Ih1G4NpvgKVsqJpiOY3xh1hFA7oejwDLdA==" saltValue="elnYy9K6FoPz/yY0VC/T+g==" spinCount="100000" sheet="1" objects="1" scenarios="1" selectLockedCells="1"/>
  <mergeCells count="3">
    <mergeCell ref="B8:E8"/>
    <mergeCell ref="D9:E9"/>
    <mergeCell ref="F9:F10"/>
  </mergeCells>
  <conditionalFormatting sqref="D2">
    <cfRule type="expression" dxfId="109" priority="8">
      <formula>$D$2=""</formula>
    </cfRule>
  </conditionalFormatting>
  <conditionalFormatting sqref="E14">
    <cfRule type="expression" dxfId="108" priority="5">
      <formula>G14="Erreur"</formula>
    </cfRule>
  </conditionalFormatting>
  <conditionalFormatting sqref="D13">
    <cfRule type="expression" dxfId="107" priority="6">
      <formula>G13="Erreur"</formula>
    </cfRule>
  </conditionalFormatting>
  <conditionalFormatting sqref="F14">
    <cfRule type="expression" dxfId="106" priority="4">
      <formula>G14="Erreur"</formula>
    </cfRule>
  </conditionalFormatting>
  <conditionalFormatting sqref="G3">
    <cfRule type="expression" dxfId="105" priority="3">
      <formula>I3&gt;0</formula>
    </cfRule>
  </conditionalFormatting>
  <conditionalFormatting sqref="H3">
    <cfRule type="expression" dxfId="104" priority="2">
      <formula>I3&gt;0</formula>
    </cfRule>
  </conditionalFormatting>
  <conditionalFormatting sqref="F13">
    <cfRule type="expression" dxfId="103" priority="1">
      <formula>G13="Erreur"</formula>
    </cfRule>
  </conditionalFormatting>
  <pageMargins left="0.7" right="0.7" top="0.75" bottom="0.75" header="0.3" footer="0.3"/>
  <pageSetup orientation="portrait"/>
  <extLst>
    <ext xmlns:x14="http://schemas.microsoft.com/office/spreadsheetml/2009/9/main" uri="{CCE6A557-97BC-4b89-ADB6-D9C93CAAB3DF}">
      <x14:dataValidations xmlns:xm="http://schemas.microsoft.com/office/excel/2006/main" count="1">
        <x14:dataValidation type="list" allowBlank="1" showInputMessage="1" showErrorMessage="1" errorTitle="Saisie non valide" error="Seules les valeurs NON et OUI sont autorisées.">
          <x14:formula1>
            <xm:f>'@lists'!$A$6:$B$6</xm:f>
          </x14:formula1>
          <xm:sqref>D13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N30"/>
  <sheetViews>
    <sheetView workbookViewId="0">
      <selection activeCell="C11" sqref="C11"/>
    </sheetView>
  </sheetViews>
  <sheetFormatPr baseColWidth="10" defaultRowHeight="13.2" x14ac:dyDescent="0.25"/>
  <cols>
    <col min="1" max="1" width="13" customWidth="1"/>
    <col min="2" max="11" width="21.5546875" customWidth="1"/>
    <col min="12" max="12" width="7.6640625" customWidth="1"/>
    <col min="13" max="13" width="62.6640625" customWidth="1"/>
  </cols>
  <sheetData>
    <row r="1" spans="1:14" ht="46.8" x14ac:dyDescent="0.25">
      <c r="A1" s="1"/>
      <c r="B1" s="11"/>
      <c r="C1" s="18"/>
      <c r="D1" s="9"/>
      <c r="E1" s="7"/>
      <c r="L1" s="67" t="s">
        <v>578</v>
      </c>
      <c r="M1" s="65" t="s">
        <v>579</v>
      </c>
    </row>
    <row r="2" spans="1:14" ht="13.8" x14ac:dyDescent="0.25">
      <c r="A2" s="4" t="s">
        <v>239</v>
      </c>
      <c r="B2" s="2">
        <f>'TB001001'!B2</f>
        <v>0</v>
      </c>
      <c r="C2" s="19" t="s">
        <v>199</v>
      </c>
      <c r="D2" s="38">
        <f>'TB001001'!D2</f>
        <v>45657</v>
      </c>
    </row>
    <row r="3" spans="1:14" ht="31.8" x14ac:dyDescent="0.3">
      <c r="A3" s="4"/>
      <c r="B3" s="2"/>
      <c r="C3" s="19"/>
      <c r="D3" s="3"/>
      <c r="L3" s="66" t="str">
        <f>IF(N3&gt;0,"L","J")</f>
        <v>L</v>
      </c>
      <c r="M3" s="63" t="str">
        <f>IF(N3&gt;0,"Votre formulaire contient des erreurs. Vous ne pouvez pas le déposer sur le portail ONEGATE","Votre formulaire ne contient pas d'erreur. Vous pouvez le déposer sur le portail ONEGATE")</f>
        <v>Votre formulaire contient des erreurs. Vous ne pouvez pas le déposer sur le portail ONEGATE</v>
      </c>
      <c r="N3" s="58">
        <f>'TB001001'!I3</f>
        <v>94</v>
      </c>
    </row>
    <row r="4" spans="1:14" ht="13.8" x14ac:dyDescent="0.25">
      <c r="A4" s="4" t="s">
        <v>188</v>
      </c>
      <c r="B4" s="2">
        <f>'TB001001'!B4</f>
        <v>0</v>
      </c>
      <c r="C4" s="19"/>
      <c r="D4" s="23"/>
    </row>
    <row r="5" spans="1:14" ht="13.8" x14ac:dyDescent="0.25">
      <c r="A5" s="5" t="s">
        <v>240</v>
      </c>
      <c r="B5" s="12" t="str">
        <f>IF('TB000501'!D11="Remis",B7,IF('TB000501'!D11="Non remis",CONCATENATE(B7,"_unfiled"),""))</f>
        <v>TB.02.01</v>
      </c>
      <c r="C5" s="20"/>
      <c r="D5" s="16"/>
      <c r="F5" s="47"/>
    </row>
    <row r="7" spans="1:14" ht="13.8" x14ac:dyDescent="0.25">
      <c r="A7" s="7"/>
      <c r="B7" s="10" t="s">
        <v>486</v>
      </c>
    </row>
    <row r="8" spans="1:14" ht="14.4" customHeight="1" x14ac:dyDescent="0.25">
      <c r="B8" s="79" t="s">
        <v>488</v>
      </c>
      <c r="C8" s="79"/>
      <c r="D8" s="79"/>
      <c r="E8" s="79"/>
      <c r="F8" s="79"/>
    </row>
    <row r="9" spans="1:14" x14ac:dyDescent="0.25">
      <c r="B9" s="70" t="s">
        <v>323</v>
      </c>
      <c r="C9" s="14" t="s">
        <v>364</v>
      </c>
      <c r="D9" s="14" t="s">
        <v>314</v>
      </c>
      <c r="E9" s="14" t="s">
        <v>361</v>
      </c>
      <c r="F9" s="14" t="s">
        <v>206</v>
      </c>
      <c r="G9" s="14" t="s">
        <v>186</v>
      </c>
      <c r="H9" s="14" t="s">
        <v>322</v>
      </c>
      <c r="I9" s="14" t="s">
        <v>177</v>
      </c>
      <c r="J9" s="14" t="s">
        <v>434</v>
      </c>
      <c r="K9" s="14" t="s">
        <v>433</v>
      </c>
    </row>
    <row r="10" spans="1:14" x14ac:dyDescent="0.25">
      <c r="B10" s="21" t="s">
        <v>104</v>
      </c>
      <c r="C10" s="21" t="s">
        <v>105</v>
      </c>
      <c r="D10" s="21" t="s">
        <v>106</v>
      </c>
      <c r="E10" s="21" t="s">
        <v>108</v>
      </c>
      <c r="F10" s="21" t="s">
        <v>109</v>
      </c>
      <c r="G10" s="21" t="s">
        <v>110</v>
      </c>
      <c r="H10" s="21" t="s">
        <v>111</v>
      </c>
      <c r="I10" s="21" t="s">
        <v>112</v>
      </c>
      <c r="J10" s="21" t="s">
        <v>113</v>
      </c>
      <c r="K10" s="21" t="s">
        <v>114</v>
      </c>
    </row>
    <row r="11" spans="1:14" x14ac:dyDescent="0.25">
      <c r="A11" s="6"/>
      <c r="B11" s="71" t="str">
        <f>IF(AND(C11&lt;&gt;"",D11&lt;&gt;"",E11&lt;&gt;"",F11&lt;&gt;"",G11&lt;&gt;"",H11&lt;&gt;"",I11&lt;&gt;"",J11&lt;&gt;"",K11&lt;&gt;""),1,"")</f>
        <v/>
      </c>
      <c r="C11" s="53"/>
      <c r="D11" s="44"/>
      <c r="E11" s="44"/>
      <c r="F11" s="44"/>
      <c r="G11" s="45"/>
      <c r="H11" s="44"/>
      <c r="I11" s="44"/>
      <c r="J11" s="44"/>
      <c r="K11" s="44"/>
      <c r="L11" s="58" t="str">
        <f>IF(M11&lt;&gt;"","Erreur","")</f>
        <v>Erreur</v>
      </c>
      <c r="M11" s="47" t="str">
        <f>IF($B$11&lt;&gt;1,"Le tableau étant remis, au moins une ligne doit être renseignée.",IF(G11&gt;$D$2,"Format erroné ou date renseignée supérieure à la date d'échéance.",""))</f>
        <v>Le tableau étant remis, au moins une ligne doit être renseignée.</v>
      </c>
    </row>
    <row r="12" spans="1:14" x14ac:dyDescent="0.25">
      <c r="A12" s="50"/>
      <c r="B12" s="71" t="str">
        <f>IF(OR(C12&lt;&gt;"",D12&lt;&gt;"",E12&lt;&gt;"",F12&lt;&gt;"",G12&lt;&gt;"",H12&lt;&gt;"",I12&lt;&gt;"",J12&lt;&gt;"",K12&lt;&gt;""),B11+1,"")</f>
        <v/>
      </c>
      <c r="C12" s="53"/>
      <c r="D12" s="44"/>
      <c r="E12" s="44"/>
      <c r="F12" s="44"/>
      <c r="G12" s="45"/>
      <c r="H12" s="44"/>
      <c r="I12" s="44"/>
      <c r="J12" s="44"/>
      <c r="K12" s="44"/>
      <c r="L12" s="58" t="str">
        <f t="shared" ref="L12" si="0">IF(M12&lt;&gt;"","Erreur","")</f>
        <v/>
      </c>
      <c r="M12" s="47" t="str">
        <f>IF(G12&gt;$D$2,"Format erroné ou date renseignée supérieure à la date d'échéance.","")</f>
        <v/>
      </c>
    </row>
    <row r="13" spans="1:14" x14ac:dyDescent="0.25">
      <c r="A13" s="50"/>
      <c r="B13" s="71" t="str">
        <f t="shared" ref="B13:B30" si="1">IF(OR(C13&lt;&gt;"",D13&lt;&gt;"",E13&lt;&gt;"",F13&lt;&gt;"",G13&lt;&gt;"",H13&lt;&gt;"",I13&lt;&gt;"",J13&lt;&gt;"",K13&lt;&gt;""),B12+1,"")</f>
        <v/>
      </c>
      <c r="C13" s="53"/>
      <c r="D13" s="44"/>
      <c r="E13" s="44"/>
      <c r="F13" s="44"/>
      <c r="G13" s="45"/>
      <c r="H13" s="44"/>
      <c r="I13" s="44"/>
      <c r="J13" s="44"/>
      <c r="K13" s="44"/>
      <c r="L13" s="58" t="str">
        <f t="shared" ref="L13:L30" si="2">IF(M13&lt;&gt;"","Erreur","")</f>
        <v/>
      </c>
      <c r="M13" s="47" t="str">
        <f t="shared" ref="M13:M30" si="3">IF(G13&gt;$D$2,"Format erroné ou date renseignée supérieure à la date d'échéance.","")</f>
        <v/>
      </c>
    </row>
    <row r="14" spans="1:14" x14ac:dyDescent="0.25">
      <c r="A14" s="50"/>
      <c r="B14" s="71" t="str">
        <f t="shared" si="1"/>
        <v/>
      </c>
      <c r="C14" s="53"/>
      <c r="D14" s="44"/>
      <c r="E14" s="44"/>
      <c r="F14" s="44"/>
      <c r="G14" s="45"/>
      <c r="H14" s="44"/>
      <c r="I14" s="44"/>
      <c r="J14" s="44"/>
      <c r="K14" s="44"/>
      <c r="L14" s="58" t="str">
        <f t="shared" si="2"/>
        <v/>
      </c>
      <c r="M14" s="47" t="str">
        <f t="shared" si="3"/>
        <v/>
      </c>
    </row>
    <row r="15" spans="1:14" x14ac:dyDescent="0.25">
      <c r="A15" s="50"/>
      <c r="B15" s="71" t="str">
        <f t="shared" si="1"/>
        <v/>
      </c>
      <c r="C15" s="53"/>
      <c r="D15" s="44"/>
      <c r="E15" s="44"/>
      <c r="F15" s="44"/>
      <c r="G15" s="45"/>
      <c r="H15" s="44"/>
      <c r="I15" s="44"/>
      <c r="J15" s="44"/>
      <c r="K15" s="44"/>
      <c r="L15" s="58" t="str">
        <f t="shared" si="2"/>
        <v/>
      </c>
      <c r="M15" s="47" t="str">
        <f t="shared" si="3"/>
        <v/>
      </c>
    </row>
    <row r="16" spans="1:14" x14ac:dyDescent="0.25">
      <c r="A16" s="50"/>
      <c r="B16" s="71" t="str">
        <f t="shared" si="1"/>
        <v/>
      </c>
      <c r="C16" s="53"/>
      <c r="D16" s="44"/>
      <c r="E16" s="44"/>
      <c r="F16" s="44"/>
      <c r="G16" s="45"/>
      <c r="H16" s="44"/>
      <c r="I16" s="44"/>
      <c r="J16" s="44"/>
      <c r="K16" s="44"/>
      <c r="L16" s="58" t="str">
        <f t="shared" si="2"/>
        <v/>
      </c>
      <c r="M16" s="47" t="str">
        <f t="shared" si="3"/>
        <v/>
      </c>
    </row>
    <row r="17" spans="1:13" x14ac:dyDescent="0.25">
      <c r="A17" s="50"/>
      <c r="B17" s="71" t="str">
        <f t="shared" si="1"/>
        <v/>
      </c>
      <c r="C17" s="53"/>
      <c r="D17" s="44"/>
      <c r="E17" s="44"/>
      <c r="F17" s="44"/>
      <c r="G17" s="45"/>
      <c r="H17" s="44"/>
      <c r="I17" s="44"/>
      <c r="J17" s="44"/>
      <c r="K17" s="44"/>
      <c r="L17" s="58" t="str">
        <f t="shared" si="2"/>
        <v/>
      </c>
      <c r="M17" s="47" t="str">
        <f t="shared" si="3"/>
        <v/>
      </c>
    </row>
    <row r="18" spans="1:13" x14ac:dyDescent="0.25">
      <c r="A18" s="50"/>
      <c r="B18" s="71" t="str">
        <f t="shared" si="1"/>
        <v/>
      </c>
      <c r="C18" s="53"/>
      <c r="D18" s="44"/>
      <c r="E18" s="44"/>
      <c r="F18" s="44"/>
      <c r="G18" s="45"/>
      <c r="H18" s="44"/>
      <c r="I18" s="44"/>
      <c r="J18" s="44"/>
      <c r="K18" s="44"/>
      <c r="L18" s="58" t="str">
        <f t="shared" si="2"/>
        <v/>
      </c>
      <c r="M18" s="47" t="str">
        <f t="shared" si="3"/>
        <v/>
      </c>
    </row>
    <row r="19" spans="1:13" x14ac:dyDescent="0.25">
      <c r="A19" s="50"/>
      <c r="B19" s="71" t="str">
        <f t="shared" si="1"/>
        <v/>
      </c>
      <c r="C19" s="53"/>
      <c r="D19" s="44"/>
      <c r="E19" s="44"/>
      <c r="F19" s="44"/>
      <c r="G19" s="45"/>
      <c r="H19" s="44"/>
      <c r="I19" s="44"/>
      <c r="J19" s="44"/>
      <c r="K19" s="44"/>
      <c r="L19" s="58" t="str">
        <f t="shared" si="2"/>
        <v/>
      </c>
      <c r="M19" s="47" t="str">
        <f t="shared" si="3"/>
        <v/>
      </c>
    </row>
    <row r="20" spans="1:13" x14ac:dyDescent="0.25">
      <c r="A20" s="50"/>
      <c r="B20" s="71" t="str">
        <f t="shared" si="1"/>
        <v/>
      </c>
      <c r="C20" s="53"/>
      <c r="D20" s="44"/>
      <c r="E20" s="44"/>
      <c r="F20" s="44"/>
      <c r="G20" s="45"/>
      <c r="H20" s="44"/>
      <c r="I20" s="44"/>
      <c r="J20" s="44"/>
      <c r="K20" s="44"/>
      <c r="L20" s="58" t="str">
        <f t="shared" si="2"/>
        <v/>
      </c>
      <c r="M20" s="47" t="str">
        <f t="shared" si="3"/>
        <v/>
      </c>
    </row>
    <row r="21" spans="1:13" x14ac:dyDescent="0.25">
      <c r="A21" s="50"/>
      <c r="B21" s="71" t="str">
        <f t="shared" si="1"/>
        <v/>
      </c>
      <c r="C21" s="53"/>
      <c r="D21" s="44"/>
      <c r="E21" s="44"/>
      <c r="F21" s="44"/>
      <c r="G21" s="45"/>
      <c r="H21" s="44"/>
      <c r="I21" s="44"/>
      <c r="J21" s="44"/>
      <c r="K21" s="44"/>
      <c r="L21" s="58" t="str">
        <f t="shared" si="2"/>
        <v/>
      </c>
      <c r="M21" s="47" t="str">
        <f t="shared" si="3"/>
        <v/>
      </c>
    </row>
    <row r="22" spans="1:13" x14ac:dyDescent="0.25">
      <c r="A22" s="50"/>
      <c r="B22" s="71" t="str">
        <f t="shared" si="1"/>
        <v/>
      </c>
      <c r="C22" s="53"/>
      <c r="D22" s="44"/>
      <c r="E22" s="44"/>
      <c r="F22" s="44"/>
      <c r="G22" s="45"/>
      <c r="H22" s="44"/>
      <c r="I22" s="44"/>
      <c r="J22" s="44"/>
      <c r="K22" s="44"/>
      <c r="L22" s="58" t="str">
        <f t="shared" si="2"/>
        <v/>
      </c>
      <c r="M22" s="47" t="str">
        <f t="shared" si="3"/>
        <v/>
      </c>
    </row>
    <row r="23" spans="1:13" x14ac:dyDescent="0.25">
      <c r="A23" s="50"/>
      <c r="B23" s="71" t="str">
        <f t="shared" si="1"/>
        <v/>
      </c>
      <c r="C23" s="53"/>
      <c r="D23" s="44"/>
      <c r="E23" s="44"/>
      <c r="F23" s="44"/>
      <c r="G23" s="45"/>
      <c r="H23" s="44"/>
      <c r="I23" s="44"/>
      <c r="J23" s="44"/>
      <c r="K23" s="44"/>
      <c r="L23" s="58" t="str">
        <f t="shared" si="2"/>
        <v/>
      </c>
      <c r="M23" s="47" t="str">
        <f t="shared" si="3"/>
        <v/>
      </c>
    </row>
    <row r="24" spans="1:13" x14ac:dyDescent="0.25">
      <c r="A24" s="50"/>
      <c r="B24" s="71" t="str">
        <f t="shared" si="1"/>
        <v/>
      </c>
      <c r="C24" s="53"/>
      <c r="D24" s="44"/>
      <c r="E24" s="44"/>
      <c r="F24" s="44"/>
      <c r="G24" s="45"/>
      <c r="H24" s="44"/>
      <c r="I24" s="44"/>
      <c r="J24" s="44"/>
      <c r="K24" s="44"/>
      <c r="L24" s="58" t="str">
        <f t="shared" si="2"/>
        <v/>
      </c>
      <c r="M24" s="47" t="str">
        <f t="shared" si="3"/>
        <v/>
      </c>
    </row>
    <row r="25" spans="1:13" x14ac:dyDescent="0.25">
      <c r="A25" s="50"/>
      <c r="B25" s="71" t="str">
        <f t="shared" si="1"/>
        <v/>
      </c>
      <c r="C25" s="53"/>
      <c r="D25" s="44"/>
      <c r="E25" s="44"/>
      <c r="F25" s="44"/>
      <c r="G25" s="45"/>
      <c r="H25" s="44"/>
      <c r="I25" s="44"/>
      <c r="J25" s="44"/>
      <c r="K25" s="44"/>
      <c r="L25" s="58" t="str">
        <f t="shared" si="2"/>
        <v/>
      </c>
      <c r="M25" s="47" t="str">
        <f t="shared" si="3"/>
        <v/>
      </c>
    </row>
    <row r="26" spans="1:13" x14ac:dyDescent="0.25">
      <c r="A26" s="50"/>
      <c r="B26" s="71" t="str">
        <f t="shared" si="1"/>
        <v/>
      </c>
      <c r="C26" s="53"/>
      <c r="D26" s="44"/>
      <c r="E26" s="44"/>
      <c r="F26" s="44"/>
      <c r="G26" s="45"/>
      <c r="H26" s="44"/>
      <c r="I26" s="44"/>
      <c r="J26" s="44"/>
      <c r="K26" s="44"/>
      <c r="L26" s="58" t="str">
        <f t="shared" si="2"/>
        <v/>
      </c>
      <c r="M26" s="47" t="str">
        <f t="shared" si="3"/>
        <v/>
      </c>
    </row>
    <row r="27" spans="1:13" x14ac:dyDescent="0.25">
      <c r="A27" s="50"/>
      <c r="B27" s="71" t="str">
        <f t="shared" si="1"/>
        <v/>
      </c>
      <c r="C27" s="53"/>
      <c r="D27" s="44"/>
      <c r="E27" s="44"/>
      <c r="F27" s="44"/>
      <c r="G27" s="45"/>
      <c r="H27" s="44"/>
      <c r="I27" s="44"/>
      <c r="J27" s="44"/>
      <c r="K27" s="44"/>
      <c r="L27" s="58" t="str">
        <f t="shared" si="2"/>
        <v/>
      </c>
      <c r="M27" s="47" t="str">
        <f t="shared" si="3"/>
        <v/>
      </c>
    </row>
    <row r="28" spans="1:13" x14ac:dyDescent="0.25">
      <c r="A28" s="50"/>
      <c r="B28" s="71" t="str">
        <f t="shared" si="1"/>
        <v/>
      </c>
      <c r="C28" s="53"/>
      <c r="D28" s="44"/>
      <c r="E28" s="44"/>
      <c r="F28" s="44"/>
      <c r="G28" s="45"/>
      <c r="H28" s="44"/>
      <c r="I28" s="44"/>
      <c r="J28" s="44"/>
      <c r="K28" s="44"/>
      <c r="L28" s="58" t="str">
        <f t="shared" si="2"/>
        <v/>
      </c>
      <c r="M28" s="47" t="str">
        <f t="shared" si="3"/>
        <v/>
      </c>
    </row>
    <row r="29" spans="1:13" x14ac:dyDescent="0.25">
      <c r="A29" s="50"/>
      <c r="B29" s="71" t="str">
        <f t="shared" si="1"/>
        <v/>
      </c>
      <c r="C29" s="53"/>
      <c r="D29" s="44"/>
      <c r="E29" s="44"/>
      <c r="F29" s="44"/>
      <c r="G29" s="45"/>
      <c r="H29" s="44"/>
      <c r="I29" s="44"/>
      <c r="J29" s="44"/>
      <c r="K29" s="44"/>
      <c r="L29" s="58" t="str">
        <f t="shared" si="2"/>
        <v/>
      </c>
      <c r="M29" s="47" t="str">
        <f t="shared" si="3"/>
        <v/>
      </c>
    </row>
    <row r="30" spans="1:13" x14ac:dyDescent="0.25">
      <c r="A30" s="50"/>
      <c r="B30" s="71" t="str">
        <f t="shared" si="1"/>
        <v/>
      </c>
      <c r="C30" s="53"/>
      <c r="D30" s="44"/>
      <c r="E30" s="44"/>
      <c r="F30" s="44"/>
      <c r="G30" s="45"/>
      <c r="H30" s="44"/>
      <c r="I30" s="44"/>
      <c r="J30" s="44"/>
      <c r="K30" s="44"/>
      <c r="L30" s="58" t="str">
        <f t="shared" si="2"/>
        <v/>
      </c>
      <c r="M30" s="47" t="str">
        <f t="shared" si="3"/>
        <v/>
      </c>
    </row>
  </sheetData>
  <sheetProtection algorithmName="SHA-512" hashValue="HH/WpoBBRM0rIkcZhaPKMIhFXUHRpOQMVKeClt+7OtkWo3Cuxn5YnaKm7x8NPmoIFvoJ85PeeJM8CBpdvC869A==" saltValue="gETDBJ4EDbzu8zG0tiK/SA==" spinCount="100000" sheet="1" objects="1" scenarios="1" selectLockedCells="1"/>
  <mergeCells count="1">
    <mergeCell ref="B8:F8"/>
  </mergeCells>
  <conditionalFormatting sqref="D2">
    <cfRule type="expression" dxfId="102" priority="8">
      <formula>$D$2=""</formula>
    </cfRule>
  </conditionalFormatting>
  <conditionalFormatting sqref="G11">
    <cfRule type="expression" dxfId="101" priority="7">
      <formula>L11="Erreur"</formula>
    </cfRule>
  </conditionalFormatting>
  <conditionalFormatting sqref="C11:K11">
    <cfRule type="expression" dxfId="100" priority="4">
      <formula>$L11="Erreur"</formula>
    </cfRule>
  </conditionalFormatting>
  <conditionalFormatting sqref="G12:G30">
    <cfRule type="expression" dxfId="99" priority="3">
      <formula>L12="Erreur"</formula>
    </cfRule>
  </conditionalFormatting>
  <conditionalFormatting sqref="L3">
    <cfRule type="expression" dxfId="98" priority="2">
      <formula>N3&gt;0</formula>
    </cfRule>
  </conditionalFormatting>
  <conditionalFormatting sqref="M3">
    <cfRule type="expression" dxfId="97" priority="1">
      <formula>N3&gt;0</formula>
    </cfRule>
  </conditionalFormatting>
  <pageMargins left="0.7" right="0.7" top="0.75" bottom="0.75" header="0.3" footer="0.3"/>
  <pageSetup orientation="portrait"/>
  <extLst>
    <ext xmlns:x14="http://schemas.microsoft.com/office/spreadsheetml/2009/9/main" uri="{CCE6A557-97BC-4b89-ADB6-D9C93CAAB3DF}">
      <x14:dataValidations xmlns:xm="http://schemas.microsoft.com/office/excel/2006/main" count="1">
        <x14:dataValidation type="list" allowBlank="1" showInputMessage="1" showErrorMessage="1" errorTitle="Saisie non valide" error="Seules les valeurs Madame et Monsieur sont autorisées.">
          <x14:formula1>
            <xm:f>'@lists'!$A$10:$B$10</xm:f>
          </x14:formula1>
          <xm:sqref>C11:C30</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N160"/>
  <sheetViews>
    <sheetView workbookViewId="0">
      <selection activeCell="C11" sqref="C11"/>
    </sheetView>
  </sheetViews>
  <sheetFormatPr baseColWidth="10" defaultRowHeight="13.2" x14ac:dyDescent="0.25"/>
  <cols>
    <col min="1" max="1" width="13" customWidth="1"/>
    <col min="2" max="11" width="21.5546875" customWidth="1"/>
    <col min="12" max="12" width="7.6640625" customWidth="1"/>
    <col min="13" max="13" width="62.6640625" customWidth="1"/>
  </cols>
  <sheetData>
    <row r="1" spans="1:14" ht="46.8" x14ac:dyDescent="0.25">
      <c r="A1" s="1"/>
      <c r="B1" s="11"/>
      <c r="C1" s="18"/>
      <c r="D1" s="9"/>
      <c r="E1" s="7"/>
      <c r="L1" s="67" t="s">
        <v>578</v>
      </c>
      <c r="M1" s="65" t="s">
        <v>579</v>
      </c>
    </row>
    <row r="2" spans="1:14" ht="13.8" x14ac:dyDescent="0.25">
      <c r="A2" s="4" t="s">
        <v>239</v>
      </c>
      <c r="B2" s="2">
        <f>'TB001001'!B2</f>
        <v>0</v>
      </c>
      <c r="C2" s="19" t="s">
        <v>199</v>
      </c>
      <c r="D2" s="38">
        <f>'TB001001'!D2</f>
        <v>45657</v>
      </c>
    </row>
    <row r="3" spans="1:14" ht="31.8" x14ac:dyDescent="0.3">
      <c r="A3" s="4"/>
      <c r="B3" s="2"/>
      <c r="C3" s="19"/>
      <c r="D3" s="3"/>
      <c r="L3" s="66" t="str">
        <f>IF(N3&gt;0,"L","J")</f>
        <v>L</v>
      </c>
      <c r="M3" s="63" t="str">
        <f>IF(N3&gt;0,"Votre formulaire contient des erreurs. Vous ne pouvez pas le déposer sur le portail ONEGATE","Votre formulaire ne contient pas d'erreur. Vous pouvez le déposer sur le portail ONEGATE")</f>
        <v>Votre formulaire contient des erreurs. Vous ne pouvez pas le déposer sur le portail ONEGATE</v>
      </c>
      <c r="N3" s="58">
        <f>'TB001001'!I3</f>
        <v>94</v>
      </c>
    </row>
    <row r="4" spans="1:14" ht="13.8" x14ac:dyDescent="0.25">
      <c r="A4" s="4" t="s">
        <v>188</v>
      </c>
      <c r="B4" s="2">
        <f>'TB001001'!B4</f>
        <v>0</v>
      </c>
      <c r="C4" s="19"/>
      <c r="D4" s="23"/>
    </row>
    <row r="5" spans="1:14" ht="13.8" x14ac:dyDescent="0.25">
      <c r="A5" s="5" t="s">
        <v>240</v>
      </c>
      <c r="B5" s="12" t="str">
        <f>IF('TB000501'!D11="Remis",B7,IF('TB000501'!D11="Non remis",CONCATENATE(B7,"_unfiled"),""))</f>
        <v>TB.02.01</v>
      </c>
      <c r="C5" s="20"/>
      <c r="D5" s="16"/>
      <c r="F5" s="47" t="str">
        <f>IF(B5="","Saisir Non remis ou remis pour ce tableau dans le tableau TB.00.05",IF(AND(RIGHT(B5,7)="unfiled",COUNTA(D13:F14)&gt;0),"Le tableau étant non remis, il ne doit pas être renseigné",""))</f>
        <v/>
      </c>
    </row>
    <row r="7" spans="1:14" ht="13.8" x14ac:dyDescent="0.25">
      <c r="A7" s="7"/>
      <c r="B7" s="10" t="s">
        <v>486</v>
      </c>
    </row>
    <row r="8" spans="1:14" x14ac:dyDescent="0.25">
      <c r="B8" s="73" t="s">
        <v>489</v>
      </c>
      <c r="C8" s="74"/>
      <c r="D8" s="74"/>
      <c r="E8" s="74"/>
    </row>
    <row r="9" spans="1:14" x14ac:dyDescent="0.25">
      <c r="B9" s="14" t="s">
        <v>323</v>
      </c>
      <c r="C9" s="14" t="s">
        <v>364</v>
      </c>
      <c r="D9" s="14" t="s">
        <v>314</v>
      </c>
      <c r="E9" s="14" t="s">
        <v>361</v>
      </c>
      <c r="F9" s="14" t="s">
        <v>206</v>
      </c>
      <c r="G9" s="14" t="s">
        <v>186</v>
      </c>
      <c r="H9" s="14" t="s">
        <v>322</v>
      </c>
      <c r="I9" s="14" t="s">
        <v>177</v>
      </c>
      <c r="J9" s="14" t="s">
        <v>434</v>
      </c>
      <c r="K9" s="14" t="s">
        <v>433</v>
      </c>
    </row>
    <row r="10" spans="1:14" x14ac:dyDescent="0.25">
      <c r="B10" s="21" t="s">
        <v>115</v>
      </c>
      <c r="C10" s="21" t="s">
        <v>116</v>
      </c>
      <c r="D10" s="21" t="s">
        <v>117</v>
      </c>
      <c r="E10" s="21" t="s">
        <v>118</v>
      </c>
      <c r="F10" s="21" t="s">
        <v>119</v>
      </c>
      <c r="G10" s="21" t="s">
        <v>120</v>
      </c>
      <c r="H10" s="21" t="s">
        <v>121</v>
      </c>
      <c r="I10" s="21" t="s">
        <v>122</v>
      </c>
      <c r="J10" s="21" t="s">
        <v>123</v>
      </c>
      <c r="K10" s="21" t="s">
        <v>124</v>
      </c>
    </row>
    <row r="11" spans="1:14" x14ac:dyDescent="0.25">
      <c r="A11" s="6"/>
      <c r="B11" s="71" t="str">
        <f>IF(AND(C11&lt;&gt;"",D11&lt;&gt;"",E11&lt;&gt;"",F11&lt;&gt;"",G11&lt;&gt;"",H11&lt;&gt;"",I11&lt;&gt;"",J11&lt;&gt;"",K11&lt;&gt;""),1,"")</f>
        <v/>
      </c>
      <c r="C11" s="53"/>
      <c r="D11" s="44"/>
      <c r="E11" s="44"/>
      <c r="F11" s="44"/>
      <c r="G11" s="45"/>
      <c r="H11" s="44"/>
      <c r="I11" s="44"/>
      <c r="J11" s="44"/>
      <c r="K11" s="44"/>
      <c r="L11" s="58" t="str">
        <f>IF(M11&lt;&gt;"","Erreur","")</f>
        <v>Erreur</v>
      </c>
      <c r="M11" s="47" t="str">
        <f>IF($B$11&lt;&gt;1,"Le tableau étant remis, au moins une ligne doit être renseignée.",IF(G11&gt;$D$2,"Format erroné ou date renseignée supérieure à la date d'échéance.",""))</f>
        <v>Le tableau étant remis, au moins une ligne doit être renseignée.</v>
      </c>
    </row>
    <row r="12" spans="1:14" x14ac:dyDescent="0.25">
      <c r="A12" s="50"/>
      <c r="B12" s="71" t="str">
        <f>IF(OR(C12&lt;&gt;"",D12&lt;&gt;"",E12&lt;&gt;"",F12&lt;&gt;"",G12&lt;&gt;"",H12&lt;&gt;"",I12&lt;&gt;"",J12&lt;&gt;"",K12&lt;&gt;""),B11+1,"")</f>
        <v/>
      </c>
      <c r="C12" s="53"/>
      <c r="D12" s="44"/>
      <c r="E12" s="44"/>
      <c r="F12" s="44"/>
      <c r="G12" s="45"/>
      <c r="H12" s="44"/>
      <c r="I12" s="44"/>
      <c r="J12" s="44"/>
      <c r="K12" s="44"/>
      <c r="L12" s="58" t="str">
        <f t="shared" ref="L12" si="0">IF(M12&lt;&gt;"","Erreur","")</f>
        <v/>
      </c>
      <c r="M12" s="47" t="str">
        <f>IF(G12&gt;$D$2,"Format erroné ou date renseignée supérieure à la date d'échéance.","")</f>
        <v/>
      </c>
    </row>
    <row r="13" spans="1:14" x14ac:dyDescent="0.25">
      <c r="A13" s="50"/>
      <c r="B13" s="71" t="str">
        <f t="shared" ref="B13:B76" si="1">IF(OR(C13&lt;&gt;"",D13&lt;&gt;"",E13&lt;&gt;"",F13&lt;&gt;"",G13&lt;&gt;"",H13&lt;&gt;"",I13&lt;&gt;"",J13&lt;&gt;"",K13&lt;&gt;""),B12+1,"")</f>
        <v/>
      </c>
      <c r="C13" s="53"/>
      <c r="D13" s="44"/>
      <c r="E13" s="44"/>
      <c r="F13" s="44"/>
      <c r="G13" s="45"/>
      <c r="H13" s="44"/>
      <c r="I13" s="44"/>
      <c r="J13" s="44"/>
      <c r="K13" s="44"/>
      <c r="L13" s="58" t="str">
        <f t="shared" ref="L13:L76" si="2">IF(M13&lt;&gt;"","Erreur","")</f>
        <v/>
      </c>
      <c r="M13" s="47" t="str">
        <f t="shared" ref="M13:M76" si="3">IF(G13&gt;$D$2,"Format erroné ou date renseignée supérieure à la date d'échéance.","")</f>
        <v/>
      </c>
    </row>
    <row r="14" spans="1:14" x14ac:dyDescent="0.25">
      <c r="A14" s="50"/>
      <c r="B14" s="71" t="str">
        <f t="shared" si="1"/>
        <v/>
      </c>
      <c r="C14" s="53"/>
      <c r="D14" s="44"/>
      <c r="E14" s="44"/>
      <c r="F14" s="44"/>
      <c r="G14" s="45"/>
      <c r="H14" s="44"/>
      <c r="I14" s="44"/>
      <c r="J14" s="44"/>
      <c r="K14" s="44"/>
      <c r="L14" s="58" t="str">
        <f t="shared" si="2"/>
        <v/>
      </c>
      <c r="M14" s="47" t="str">
        <f t="shared" si="3"/>
        <v/>
      </c>
    </row>
    <row r="15" spans="1:14" x14ac:dyDescent="0.25">
      <c r="A15" s="50"/>
      <c r="B15" s="71" t="str">
        <f t="shared" si="1"/>
        <v/>
      </c>
      <c r="C15" s="53"/>
      <c r="D15" s="44"/>
      <c r="E15" s="44"/>
      <c r="F15" s="44"/>
      <c r="G15" s="45"/>
      <c r="H15" s="44"/>
      <c r="I15" s="44"/>
      <c r="J15" s="44"/>
      <c r="K15" s="44"/>
      <c r="L15" s="58" t="str">
        <f t="shared" si="2"/>
        <v/>
      </c>
      <c r="M15" s="47" t="str">
        <f t="shared" si="3"/>
        <v/>
      </c>
    </row>
    <row r="16" spans="1:14" x14ac:dyDescent="0.25">
      <c r="A16" s="50"/>
      <c r="B16" s="71" t="str">
        <f t="shared" si="1"/>
        <v/>
      </c>
      <c r="C16" s="53"/>
      <c r="D16" s="44"/>
      <c r="E16" s="44"/>
      <c r="F16" s="44"/>
      <c r="G16" s="45"/>
      <c r="H16" s="44"/>
      <c r="I16" s="44"/>
      <c r="J16" s="44"/>
      <c r="K16" s="44"/>
      <c r="L16" s="58" t="str">
        <f t="shared" si="2"/>
        <v/>
      </c>
      <c r="M16" s="47" t="str">
        <f t="shared" si="3"/>
        <v/>
      </c>
    </row>
    <row r="17" spans="1:13" x14ac:dyDescent="0.25">
      <c r="A17" s="50"/>
      <c r="B17" s="71" t="str">
        <f t="shared" si="1"/>
        <v/>
      </c>
      <c r="C17" s="53"/>
      <c r="D17" s="44"/>
      <c r="E17" s="44"/>
      <c r="F17" s="44"/>
      <c r="G17" s="45"/>
      <c r="H17" s="44"/>
      <c r="I17" s="44"/>
      <c r="J17" s="44"/>
      <c r="K17" s="44"/>
      <c r="L17" s="58" t="str">
        <f t="shared" si="2"/>
        <v/>
      </c>
      <c r="M17" s="47" t="str">
        <f t="shared" si="3"/>
        <v/>
      </c>
    </row>
    <row r="18" spans="1:13" x14ac:dyDescent="0.25">
      <c r="A18" s="50"/>
      <c r="B18" s="71" t="str">
        <f t="shared" si="1"/>
        <v/>
      </c>
      <c r="C18" s="53"/>
      <c r="D18" s="44"/>
      <c r="E18" s="44"/>
      <c r="F18" s="44"/>
      <c r="G18" s="45"/>
      <c r="H18" s="44"/>
      <c r="I18" s="44"/>
      <c r="J18" s="44"/>
      <c r="K18" s="44"/>
      <c r="L18" s="58" t="str">
        <f t="shared" si="2"/>
        <v/>
      </c>
      <c r="M18" s="47" t="str">
        <f t="shared" si="3"/>
        <v/>
      </c>
    </row>
    <row r="19" spans="1:13" x14ac:dyDescent="0.25">
      <c r="A19" s="50"/>
      <c r="B19" s="71" t="str">
        <f t="shared" si="1"/>
        <v/>
      </c>
      <c r="C19" s="53"/>
      <c r="D19" s="44"/>
      <c r="E19" s="44"/>
      <c r="F19" s="44"/>
      <c r="G19" s="45"/>
      <c r="H19" s="44"/>
      <c r="I19" s="44"/>
      <c r="J19" s="44"/>
      <c r="K19" s="44"/>
      <c r="L19" s="58" t="str">
        <f t="shared" si="2"/>
        <v/>
      </c>
      <c r="M19" s="47" t="str">
        <f t="shared" si="3"/>
        <v/>
      </c>
    </row>
    <row r="20" spans="1:13" x14ac:dyDescent="0.25">
      <c r="A20" s="50"/>
      <c r="B20" s="71" t="str">
        <f t="shared" si="1"/>
        <v/>
      </c>
      <c r="C20" s="53"/>
      <c r="D20" s="44"/>
      <c r="E20" s="44"/>
      <c r="F20" s="44"/>
      <c r="G20" s="45"/>
      <c r="H20" s="44"/>
      <c r="I20" s="44"/>
      <c r="J20" s="44"/>
      <c r="K20" s="44"/>
      <c r="L20" s="58" t="str">
        <f t="shared" si="2"/>
        <v/>
      </c>
      <c r="M20" s="47" t="str">
        <f t="shared" si="3"/>
        <v/>
      </c>
    </row>
    <row r="21" spans="1:13" x14ac:dyDescent="0.25">
      <c r="A21" s="50"/>
      <c r="B21" s="71" t="str">
        <f t="shared" si="1"/>
        <v/>
      </c>
      <c r="C21" s="53"/>
      <c r="D21" s="44"/>
      <c r="E21" s="44"/>
      <c r="F21" s="44"/>
      <c r="G21" s="45"/>
      <c r="H21" s="44"/>
      <c r="I21" s="44"/>
      <c r="J21" s="44"/>
      <c r="K21" s="44"/>
      <c r="L21" s="58" t="str">
        <f t="shared" si="2"/>
        <v/>
      </c>
      <c r="M21" s="47" t="str">
        <f t="shared" si="3"/>
        <v/>
      </c>
    </row>
    <row r="22" spans="1:13" x14ac:dyDescent="0.25">
      <c r="A22" s="50"/>
      <c r="B22" s="71" t="str">
        <f t="shared" si="1"/>
        <v/>
      </c>
      <c r="C22" s="53"/>
      <c r="D22" s="44"/>
      <c r="E22" s="44"/>
      <c r="F22" s="44"/>
      <c r="G22" s="45"/>
      <c r="H22" s="44"/>
      <c r="I22" s="44"/>
      <c r="J22" s="44"/>
      <c r="K22" s="44"/>
      <c r="L22" s="58" t="str">
        <f t="shared" si="2"/>
        <v/>
      </c>
      <c r="M22" s="47" t="str">
        <f t="shared" si="3"/>
        <v/>
      </c>
    </row>
    <row r="23" spans="1:13" x14ac:dyDescent="0.25">
      <c r="A23" s="50"/>
      <c r="B23" s="71" t="str">
        <f t="shared" si="1"/>
        <v/>
      </c>
      <c r="C23" s="53"/>
      <c r="D23" s="44"/>
      <c r="E23" s="44"/>
      <c r="F23" s="44"/>
      <c r="G23" s="45"/>
      <c r="H23" s="44"/>
      <c r="I23" s="44"/>
      <c r="J23" s="44"/>
      <c r="K23" s="44"/>
      <c r="L23" s="58" t="str">
        <f t="shared" si="2"/>
        <v/>
      </c>
      <c r="M23" s="47" t="str">
        <f t="shared" si="3"/>
        <v/>
      </c>
    </row>
    <row r="24" spans="1:13" x14ac:dyDescent="0.25">
      <c r="A24" s="50"/>
      <c r="B24" s="71" t="str">
        <f t="shared" si="1"/>
        <v/>
      </c>
      <c r="C24" s="53"/>
      <c r="D24" s="44"/>
      <c r="E24" s="44"/>
      <c r="F24" s="44"/>
      <c r="G24" s="45"/>
      <c r="H24" s="44"/>
      <c r="I24" s="44"/>
      <c r="J24" s="44"/>
      <c r="K24" s="44"/>
      <c r="L24" s="58" t="str">
        <f t="shared" si="2"/>
        <v/>
      </c>
      <c r="M24" s="47" t="str">
        <f t="shared" si="3"/>
        <v/>
      </c>
    </row>
    <row r="25" spans="1:13" x14ac:dyDescent="0.25">
      <c r="A25" s="50"/>
      <c r="B25" s="71" t="str">
        <f t="shared" si="1"/>
        <v/>
      </c>
      <c r="C25" s="53"/>
      <c r="D25" s="44"/>
      <c r="E25" s="44"/>
      <c r="F25" s="44"/>
      <c r="G25" s="45"/>
      <c r="H25" s="44"/>
      <c r="I25" s="44"/>
      <c r="J25" s="44"/>
      <c r="K25" s="44"/>
      <c r="L25" s="58" t="str">
        <f t="shared" si="2"/>
        <v/>
      </c>
      <c r="M25" s="47" t="str">
        <f t="shared" si="3"/>
        <v/>
      </c>
    </row>
    <row r="26" spans="1:13" x14ac:dyDescent="0.25">
      <c r="A26" s="50"/>
      <c r="B26" s="71" t="str">
        <f t="shared" si="1"/>
        <v/>
      </c>
      <c r="C26" s="53"/>
      <c r="D26" s="44"/>
      <c r="E26" s="44"/>
      <c r="F26" s="44"/>
      <c r="G26" s="45"/>
      <c r="H26" s="44"/>
      <c r="I26" s="44"/>
      <c r="J26" s="44"/>
      <c r="K26" s="44"/>
      <c r="L26" s="58" t="str">
        <f t="shared" si="2"/>
        <v/>
      </c>
      <c r="M26" s="47" t="str">
        <f t="shared" si="3"/>
        <v/>
      </c>
    </row>
    <row r="27" spans="1:13" x14ac:dyDescent="0.25">
      <c r="A27" s="50"/>
      <c r="B27" s="71" t="str">
        <f t="shared" si="1"/>
        <v/>
      </c>
      <c r="C27" s="53"/>
      <c r="D27" s="44"/>
      <c r="E27" s="44"/>
      <c r="F27" s="44"/>
      <c r="G27" s="45"/>
      <c r="H27" s="44"/>
      <c r="I27" s="44"/>
      <c r="J27" s="44"/>
      <c r="K27" s="44"/>
      <c r="L27" s="58" t="str">
        <f t="shared" si="2"/>
        <v/>
      </c>
      <c r="M27" s="47" t="str">
        <f t="shared" si="3"/>
        <v/>
      </c>
    </row>
    <row r="28" spans="1:13" x14ac:dyDescent="0.25">
      <c r="A28" s="50"/>
      <c r="B28" s="71" t="str">
        <f t="shared" si="1"/>
        <v/>
      </c>
      <c r="C28" s="53"/>
      <c r="D28" s="44"/>
      <c r="E28" s="44"/>
      <c r="F28" s="44"/>
      <c r="G28" s="45"/>
      <c r="H28" s="44"/>
      <c r="I28" s="44"/>
      <c r="J28" s="44"/>
      <c r="K28" s="44"/>
      <c r="L28" s="58" t="str">
        <f t="shared" si="2"/>
        <v/>
      </c>
      <c r="M28" s="47" t="str">
        <f t="shared" si="3"/>
        <v/>
      </c>
    </row>
    <row r="29" spans="1:13" x14ac:dyDescent="0.25">
      <c r="A29" s="50"/>
      <c r="B29" s="71" t="str">
        <f t="shared" si="1"/>
        <v/>
      </c>
      <c r="C29" s="53"/>
      <c r="D29" s="44"/>
      <c r="E29" s="44"/>
      <c r="F29" s="44"/>
      <c r="G29" s="45"/>
      <c r="H29" s="44"/>
      <c r="I29" s="44"/>
      <c r="J29" s="44"/>
      <c r="K29" s="44"/>
      <c r="L29" s="58" t="str">
        <f t="shared" si="2"/>
        <v/>
      </c>
      <c r="M29" s="47" t="str">
        <f t="shared" si="3"/>
        <v/>
      </c>
    </row>
    <row r="30" spans="1:13" x14ac:dyDescent="0.25">
      <c r="A30" s="50"/>
      <c r="B30" s="71" t="str">
        <f t="shared" si="1"/>
        <v/>
      </c>
      <c r="C30" s="53"/>
      <c r="D30" s="44"/>
      <c r="E30" s="44"/>
      <c r="F30" s="44"/>
      <c r="G30" s="45"/>
      <c r="H30" s="44"/>
      <c r="I30" s="44"/>
      <c r="J30" s="44"/>
      <c r="K30" s="44"/>
      <c r="L30" s="58" t="str">
        <f t="shared" si="2"/>
        <v/>
      </c>
      <c r="M30" s="47" t="str">
        <f t="shared" si="3"/>
        <v/>
      </c>
    </row>
    <row r="31" spans="1:13" x14ac:dyDescent="0.25">
      <c r="A31" s="50"/>
      <c r="B31" s="71" t="str">
        <f t="shared" si="1"/>
        <v/>
      </c>
      <c r="C31" s="53"/>
      <c r="D31" s="44"/>
      <c r="E31" s="44"/>
      <c r="F31" s="44"/>
      <c r="G31" s="45"/>
      <c r="H31" s="44"/>
      <c r="I31" s="44"/>
      <c r="J31" s="44"/>
      <c r="K31" s="44"/>
      <c r="L31" s="58" t="str">
        <f t="shared" si="2"/>
        <v/>
      </c>
      <c r="M31" s="47" t="str">
        <f t="shared" si="3"/>
        <v/>
      </c>
    </row>
    <row r="32" spans="1:13" x14ac:dyDescent="0.25">
      <c r="A32" s="50"/>
      <c r="B32" s="71" t="str">
        <f t="shared" si="1"/>
        <v/>
      </c>
      <c r="C32" s="53"/>
      <c r="D32" s="44"/>
      <c r="E32" s="44"/>
      <c r="F32" s="44"/>
      <c r="G32" s="45"/>
      <c r="H32" s="44"/>
      <c r="I32" s="44"/>
      <c r="J32" s="44"/>
      <c r="K32" s="44"/>
      <c r="L32" s="58" t="str">
        <f t="shared" si="2"/>
        <v/>
      </c>
      <c r="M32" s="47" t="str">
        <f t="shared" si="3"/>
        <v/>
      </c>
    </row>
    <row r="33" spans="1:13" x14ac:dyDescent="0.25">
      <c r="A33" s="50"/>
      <c r="B33" s="71" t="str">
        <f t="shared" si="1"/>
        <v/>
      </c>
      <c r="C33" s="53"/>
      <c r="D33" s="44"/>
      <c r="E33" s="44"/>
      <c r="F33" s="44"/>
      <c r="G33" s="45"/>
      <c r="H33" s="44"/>
      <c r="I33" s="44"/>
      <c r="J33" s="44"/>
      <c r="K33" s="44"/>
      <c r="L33" s="58" t="str">
        <f t="shared" si="2"/>
        <v/>
      </c>
      <c r="M33" s="47" t="str">
        <f t="shared" si="3"/>
        <v/>
      </c>
    </row>
    <row r="34" spans="1:13" x14ac:dyDescent="0.25">
      <c r="A34" s="50"/>
      <c r="B34" s="71" t="str">
        <f t="shared" si="1"/>
        <v/>
      </c>
      <c r="C34" s="53"/>
      <c r="D34" s="44"/>
      <c r="E34" s="44"/>
      <c r="F34" s="44"/>
      <c r="G34" s="45"/>
      <c r="H34" s="44"/>
      <c r="I34" s="44"/>
      <c r="J34" s="44"/>
      <c r="K34" s="44"/>
      <c r="L34" s="58" t="str">
        <f t="shared" si="2"/>
        <v/>
      </c>
      <c r="M34" s="47" t="str">
        <f t="shared" si="3"/>
        <v/>
      </c>
    </row>
    <row r="35" spans="1:13" x14ac:dyDescent="0.25">
      <c r="A35" s="50"/>
      <c r="B35" s="71" t="str">
        <f t="shared" si="1"/>
        <v/>
      </c>
      <c r="C35" s="53"/>
      <c r="D35" s="44"/>
      <c r="E35" s="44"/>
      <c r="F35" s="44"/>
      <c r="G35" s="45"/>
      <c r="H35" s="44"/>
      <c r="I35" s="44"/>
      <c r="J35" s="44"/>
      <c r="K35" s="44"/>
      <c r="L35" s="58" t="str">
        <f t="shared" si="2"/>
        <v/>
      </c>
      <c r="M35" s="47" t="str">
        <f t="shared" si="3"/>
        <v/>
      </c>
    </row>
    <row r="36" spans="1:13" x14ac:dyDescent="0.25">
      <c r="A36" s="50"/>
      <c r="B36" s="71" t="str">
        <f t="shared" si="1"/>
        <v/>
      </c>
      <c r="C36" s="53"/>
      <c r="D36" s="44"/>
      <c r="E36" s="44"/>
      <c r="F36" s="44"/>
      <c r="G36" s="45"/>
      <c r="H36" s="44"/>
      <c r="I36" s="44"/>
      <c r="J36" s="44"/>
      <c r="K36" s="44"/>
      <c r="L36" s="58" t="str">
        <f t="shared" si="2"/>
        <v/>
      </c>
      <c r="M36" s="47" t="str">
        <f t="shared" si="3"/>
        <v/>
      </c>
    </row>
    <row r="37" spans="1:13" x14ac:dyDescent="0.25">
      <c r="A37" s="50"/>
      <c r="B37" s="71" t="str">
        <f t="shared" si="1"/>
        <v/>
      </c>
      <c r="C37" s="53"/>
      <c r="D37" s="44"/>
      <c r="E37" s="44"/>
      <c r="F37" s="44"/>
      <c r="G37" s="45"/>
      <c r="H37" s="44"/>
      <c r="I37" s="44"/>
      <c r="J37" s="44"/>
      <c r="K37" s="44"/>
      <c r="L37" s="58" t="str">
        <f t="shared" si="2"/>
        <v/>
      </c>
      <c r="M37" s="47" t="str">
        <f t="shared" si="3"/>
        <v/>
      </c>
    </row>
    <row r="38" spans="1:13" x14ac:dyDescent="0.25">
      <c r="A38" s="50"/>
      <c r="B38" s="71" t="str">
        <f t="shared" si="1"/>
        <v/>
      </c>
      <c r="C38" s="53"/>
      <c r="D38" s="44"/>
      <c r="E38" s="44"/>
      <c r="F38" s="44"/>
      <c r="G38" s="45"/>
      <c r="H38" s="44"/>
      <c r="I38" s="44"/>
      <c r="J38" s="44"/>
      <c r="K38" s="44"/>
      <c r="L38" s="58" t="str">
        <f t="shared" si="2"/>
        <v/>
      </c>
      <c r="M38" s="47" t="str">
        <f t="shared" si="3"/>
        <v/>
      </c>
    </row>
    <row r="39" spans="1:13" x14ac:dyDescent="0.25">
      <c r="A39" s="50"/>
      <c r="B39" s="71" t="str">
        <f t="shared" si="1"/>
        <v/>
      </c>
      <c r="C39" s="53"/>
      <c r="D39" s="44"/>
      <c r="E39" s="44"/>
      <c r="F39" s="44"/>
      <c r="G39" s="45"/>
      <c r="H39" s="44"/>
      <c r="I39" s="44"/>
      <c r="J39" s="44"/>
      <c r="K39" s="44"/>
      <c r="L39" s="58" t="str">
        <f t="shared" si="2"/>
        <v/>
      </c>
      <c r="M39" s="47" t="str">
        <f t="shared" si="3"/>
        <v/>
      </c>
    </row>
    <row r="40" spans="1:13" x14ac:dyDescent="0.25">
      <c r="A40" s="50"/>
      <c r="B40" s="71" t="str">
        <f t="shared" si="1"/>
        <v/>
      </c>
      <c r="C40" s="53"/>
      <c r="D40" s="44"/>
      <c r="E40" s="44"/>
      <c r="F40" s="44"/>
      <c r="G40" s="45"/>
      <c r="H40" s="44"/>
      <c r="I40" s="44"/>
      <c r="J40" s="44"/>
      <c r="K40" s="44"/>
      <c r="L40" s="58" t="str">
        <f t="shared" si="2"/>
        <v/>
      </c>
      <c r="M40" s="47" t="str">
        <f t="shared" si="3"/>
        <v/>
      </c>
    </row>
    <row r="41" spans="1:13" x14ac:dyDescent="0.25">
      <c r="A41" s="50"/>
      <c r="B41" s="71" t="str">
        <f t="shared" si="1"/>
        <v/>
      </c>
      <c r="C41" s="53"/>
      <c r="D41" s="44"/>
      <c r="E41" s="44"/>
      <c r="F41" s="44"/>
      <c r="G41" s="45"/>
      <c r="H41" s="44"/>
      <c r="I41" s="44"/>
      <c r="J41" s="44"/>
      <c r="K41" s="44"/>
      <c r="L41" s="58" t="str">
        <f t="shared" si="2"/>
        <v/>
      </c>
      <c r="M41" s="47" t="str">
        <f t="shared" si="3"/>
        <v/>
      </c>
    </row>
    <row r="42" spans="1:13" x14ac:dyDescent="0.25">
      <c r="A42" s="50"/>
      <c r="B42" s="71" t="str">
        <f t="shared" si="1"/>
        <v/>
      </c>
      <c r="C42" s="53"/>
      <c r="D42" s="44"/>
      <c r="E42" s="44"/>
      <c r="F42" s="44"/>
      <c r="G42" s="45"/>
      <c r="H42" s="44"/>
      <c r="I42" s="44"/>
      <c r="J42" s="44"/>
      <c r="K42" s="44"/>
      <c r="L42" s="58" t="str">
        <f t="shared" si="2"/>
        <v/>
      </c>
      <c r="M42" s="47" t="str">
        <f t="shared" si="3"/>
        <v/>
      </c>
    </row>
    <row r="43" spans="1:13" x14ac:dyDescent="0.25">
      <c r="A43" s="50"/>
      <c r="B43" s="71" t="str">
        <f t="shared" si="1"/>
        <v/>
      </c>
      <c r="C43" s="53"/>
      <c r="D43" s="44"/>
      <c r="E43" s="44"/>
      <c r="F43" s="44"/>
      <c r="G43" s="45"/>
      <c r="H43" s="44"/>
      <c r="I43" s="44"/>
      <c r="J43" s="44"/>
      <c r="K43" s="44"/>
      <c r="L43" s="58" t="str">
        <f t="shared" si="2"/>
        <v/>
      </c>
      <c r="M43" s="47" t="str">
        <f t="shared" si="3"/>
        <v/>
      </c>
    </row>
    <row r="44" spans="1:13" x14ac:dyDescent="0.25">
      <c r="A44" s="50"/>
      <c r="B44" s="71" t="str">
        <f t="shared" si="1"/>
        <v/>
      </c>
      <c r="C44" s="53"/>
      <c r="D44" s="44"/>
      <c r="E44" s="44"/>
      <c r="F44" s="44"/>
      <c r="G44" s="45"/>
      <c r="H44" s="44"/>
      <c r="I44" s="44"/>
      <c r="J44" s="44"/>
      <c r="K44" s="44"/>
      <c r="L44" s="58" t="str">
        <f t="shared" si="2"/>
        <v/>
      </c>
      <c r="M44" s="47" t="str">
        <f t="shared" si="3"/>
        <v/>
      </c>
    </row>
    <row r="45" spans="1:13" x14ac:dyDescent="0.25">
      <c r="A45" s="50"/>
      <c r="B45" s="71" t="str">
        <f t="shared" si="1"/>
        <v/>
      </c>
      <c r="C45" s="53"/>
      <c r="D45" s="44"/>
      <c r="E45" s="44"/>
      <c r="F45" s="44"/>
      <c r="G45" s="45"/>
      <c r="H45" s="44"/>
      <c r="I45" s="44"/>
      <c r="J45" s="44"/>
      <c r="K45" s="44"/>
      <c r="L45" s="58" t="str">
        <f t="shared" si="2"/>
        <v/>
      </c>
      <c r="M45" s="47" t="str">
        <f t="shared" si="3"/>
        <v/>
      </c>
    </row>
    <row r="46" spans="1:13" x14ac:dyDescent="0.25">
      <c r="A46" s="50"/>
      <c r="B46" s="71" t="str">
        <f t="shared" si="1"/>
        <v/>
      </c>
      <c r="C46" s="53"/>
      <c r="D46" s="44"/>
      <c r="E46" s="44"/>
      <c r="F46" s="44"/>
      <c r="G46" s="45"/>
      <c r="H46" s="44"/>
      <c r="I46" s="44"/>
      <c r="J46" s="44"/>
      <c r="K46" s="44"/>
      <c r="L46" s="58" t="str">
        <f t="shared" si="2"/>
        <v/>
      </c>
      <c r="M46" s="47" t="str">
        <f t="shared" si="3"/>
        <v/>
      </c>
    </row>
    <row r="47" spans="1:13" x14ac:dyDescent="0.25">
      <c r="A47" s="50"/>
      <c r="B47" s="71" t="str">
        <f t="shared" si="1"/>
        <v/>
      </c>
      <c r="C47" s="53"/>
      <c r="D47" s="44"/>
      <c r="E47" s="44"/>
      <c r="F47" s="44"/>
      <c r="G47" s="45"/>
      <c r="H47" s="44"/>
      <c r="I47" s="44"/>
      <c r="J47" s="44"/>
      <c r="K47" s="44"/>
      <c r="L47" s="58" t="str">
        <f t="shared" si="2"/>
        <v/>
      </c>
      <c r="M47" s="47" t="str">
        <f t="shared" si="3"/>
        <v/>
      </c>
    </row>
    <row r="48" spans="1:13" x14ac:dyDescent="0.25">
      <c r="A48" s="50"/>
      <c r="B48" s="71" t="str">
        <f t="shared" si="1"/>
        <v/>
      </c>
      <c r="C48" s="53"/>
      <c r="D48" s="44"/>
      <c r="E48" s="44"/>
      <c r="F48" s="44"/>
      <c r="G48" s="45"/>
      <c r="H48" s="44"/>
      <c r="I48" s="44"/>
      <c r="J48" s="44"/>
      <c r="K48" s="44"/>
      <c r="L48" s="58" t="str">
        <f t="shared" si="2"/>
        <v/>
      </c>
      <c r="M48" s="47" t="str">
        <f t="shared" si="3"/>
        <v/>
      </c>
    </row>
    <row r="49" spans="1:13" x14ac:dyDescent="0.25">
      <c r="A49" s="50"/>
      <c r="B49" s="71" t="str">
        <f t="shared" si="1"/>
        <v/>
      </c>
      <c r="C49" s="53"/>
      <c r="D49" s="44"/>
      <c r="E49" s="44"/>
      <c r="F49" s="44"/>
      <c r="G49" s="45"/>
      <c r="H49" s="44"/>
      <c r="I49" s="44"/>
      <c r="J49" s="44"/>
      <c r="K49" s="44"/>
      <c r="L49" s="58" t="str">
        <f t="shared" si="2"/>
        <v/>
      </c>
      <c r="M49" s="47" t="str">
        <f t="shared" si="3"/>
        <v/>
      </c>
    </row>
    <row r="50" spans="1:13" x14ac:dyDescent="0.25">
      <c r="A50" s="50"/>
      <c r="B50" s="71" t="str">
        <f t="shared" si="1"/>
        <v/>
      </c>
      <c r="C50" s="53"/>
      <c r="D50" s="44"/>
      <c r="E50" s="44"/>
      <c r="F50" s="44"/>
      <c r="G50" s="45"/>
      <c r="H50" s="44"/>
      <c r="I50" s="44"/>
      <c r="J50" s="44"/>
      <c r="K50" s="44"/>
      <c r="L50" s="58" t="str">
        <f t="shared" si="2"/>
        <v/>
      </c>
      <c r="M50" s="47" t="str">
        <f t="shared" si="3"/>
        <v/>
      </c>
    </row>
    <row r="51" spans="1:13" x14ac:dyDescent="0.25">
      <c r="A51" s="50"/>
      <c r="B51" s="71" t="str">
        <f t="shared" si="1"/>
        <v/>
      </c>
      <c r="C51" s="53"/>
      <c r="D51" s="44"/>
      <c r="E51" s="44"/>
      <c r="F51" s="44"/>
      <c r="G51" s="45"/>
      <c r="H51" s="44"/>
      <c r="I51" s="44"/>
      <c r="J51" s="44"/>
      <c r="K51" s="44"/>
      <c r="L51" s="58" t="str">
        <f t="shared" si="2"/>
        <v/>
      </c>
      <c r="M51" s="47" t="str">
        <f t="shared" si="3"/>
        <v/>
      </c>
    </row>
    <row r="52" spans="1:13" x14ac:dyDescent="0.25">
      <c r="A52" s="50"/>
      <c r="B52" s="71" t="str">
        <f t="shared" si="1"/>
        <v/>
      </c>
      <c r="C52" s="53"/>
      <c r="D52" s="44"/>
      <c r="E52" s="44"/>
      <c r="F52" s="44"/>
      <c r="G52" s="45"/>
      <c r="H52" s="44"/>
      <c r="I52" s="44"/>
      <c r="J52" s="44"/>
      <c r="K52" s="44"/>
      <c r="L52" s="58" t="str">
        <f t="shared" si="2"/>
        <v/>
      </c>
      <c r="M52" s="47" t="str">
        <f t="shared" si="3"/>
        <v/>
      </c>
    </row>
    <row r="53" spans="1:13" x14ac:dyDescent="0.25">
      <c r="A53" s="50"/>
      <c r="B53" s="71" t="str">
        <f t="shared" si="1"/>
        <v/>
      </c>
      <c r="C53" s="53"/>
      <c r="D53" s="44"/>
      <c r="E53" s="44"/>
      <c r="F53" s="44"/>
      <c r="G53" s="45"/>
      <c r="H53" s="44"/>
      <c r="I53" s="44"/>
      <c r="J53" s="44"/>
      <c r="K53" s="44"/>
      <c r="L53" s="58" t="str">
        <f t="shared" si="2"/>
        <v/>
      </c>
      <c r="M53" s="47" t="str">
        <f t="shared" si="3"/>
        <v/>
      </c>
    </row>
    <row r="54" spans="1:13" x14ac:dyDescent="0.25">
      <c r="A54" s="50"/>
      <c r="B54" s="71" t="str">
        <f t="shared" si="1"/>
        <v/>
      </c>
      <c r="C54" s="53"/>
      <c r="D54" s="44"/>
      <c r="E54" s="44"/>
      <c r="F54" s="44"/>
      <c r="G54" s="45"/>
      <c r="H54" s="44"/>
      <c r="I54" s="44"/>
      <c r="J54" s="44"/>
      <c r="K54" s="44"/>
      <c r="L54" s="58" t="str">
        <f t="shared" si="2"/>
        <v/>
      </c>
      <c r="M54" s="47" t="str">
        <f t="shared" si="3"/>
        <v/>
      </c>
    </row>
    <row r="55" spans="1:13" x14ac:dyDescent="0.25">
      <c r="A55" s="50"/>
      <c r="B55" s="71" t="str">
        <f t="shared" si="1"/>
        <v/>
      </c>
      <c r="C55" s="53"/>
      <c r="D55" s="44"/>
      <c r="E55" s="44"/>
      <c r="F55" s="44"/>
      <c r="G55" s="45"/>
      <c r="H55" s="44"/>
      <c r="I55" s="44"/>
      <c r="J55" s="44"/>
      <c r="K55" s="44"/>
      <c r="L55" s="58" t="str">
        <f t="shared" si="2"/>
        <v/>
      </c>
      <c r="M55" s="47" t="str">
        <f t="shared" si="3"/>
        <v/>
      </c>
    </row>
    <row r="56" spans="1:13" x14ac:dyDescent="0.25">
      <c r="A56" s="50"/>
      <c r="B56" s="71" t="str">
        <f t="shared" si="1"/>
        <v/>
      </c>
      <c r="C56" s="53"/>
      <c r="D56" s="44"/>
      <c r="E56" s="44"/>
      <c r="F56" s="44"/>
      <c r="G56" s="45"/>
      <c r="H56" s="44"/>
      <c r="I56" s="44"/>
      <c r="J56" s="44"/>
      <c r="K56" s="44"/>
      <c r="L56" s="58" t="str">
        <f t="shared" si="2"/>
        <v/>
      </c>
      <c r="M56" s="47" t="str">
        <f t="shared" si="3"/>
        <v/>
      </c>
    </row>
    <row r="57" spans="1:13" x14ac:dyDescent="0.25">
      <c r="A57" s="50"/>
      <c r="B57" s="71" t="str">
        <f t="shared" si="1"/>
        <v/>
      </c>
      <c r="C57" s="53"/>
      <c r="D57" s="44"/>
      <c r="E57" s="44"/>
      <c r="F57" s="44"/>
      <c r="G57" s="45"/>
      <c r="H57" s="44"/>
      <c r="I57" s="44"/>
      <c r="J57" s="44"/>
      <c r="K57" s="44"/>
      <c r="L57" s="58" t="str">
        <f t="shared" si="2"/>
        <v/>
      </c>
      <c r="M57" s="47" t="str">
        <f t="shared" si="3"/>
        <v/>
      </c>
    </row>
    <row r="58" spans="1:13" x14ac:dyDescent="0.25">
      <c r="A58" s="50"/>
      <c r="B58" s="71" t="str">
        <f t="shared" si="1"/>
        <v/>
      </c>
      <c r="C58" s="53"/>
      <c r="D58" s="44"/>
      <c r="E58" s="44"/>
      <c r="F58" s="44"/>
      <c r="G58" s="45"/>
      <c r="H58" s="44"/>
      <c r="I58" s="44"/>
      <c r="J58" s="44"/>
      <c r="K58" s="44"/>
      <c r="L58" s="58" t="str">
        <f t="shared" si="2"/>
        <v/>
      </c>
      <c r="M58" s="47" t="str">
        <f t="shared" si="3"/>
        <v/>
      </c>
    </row>
    <row r="59" spans="1:13" x14ac:dyDescent="0.25">
      <c r="A59" s="50"/>
      <c r="B59" s="71" t="str">
        <f t="shared" si="1"/>
        <v/>
      </c>
      <c r="C59" s="53"/>
      <c r="D59" s="44"/>
      <c r="E59" s="44"/>
      <c r="F59" s="44"/>
      <c r="G59" s="45"/>
      <c r="H59" s="44"/>
      <c r="I59" s="44"/>
      <c r="J59" s="44"/>
      <c r="K59" s="44"/>
      <c r="L59" s="58" t="str">
        <f t="shared" si="2"/>
        <v/>
      </c>
      <c r="M59" s="47" t="str">
        <f t="shared" si="3"/>
        <v/>
      </c>
    </row>
    <row r="60" spans="1:13" x14ac:dyDescent="0.25">
      <c r="A60" s="50"/>
      <c r="B60" s="71" t="str">
        <f t="shared" si="1"/>
        <v/>
      </c>
      <c r="C60" s="53"/>
      <c r="D60" s="44"/>
      <c r="E60" s="44"/>
      <c r="F60" s="44"/>
      <c r="G60" s="45"/>
      <c r="H60" s="44"/>
      <c r="I60" s="44"/>
      <c r="J60" s="44"/>
      <c r="K60" s="44"/>
      <c r="L60" s="58" t="str">
        <f t="shared" si="2"/>
        <v/>
      </c>
      <c r="M60" s="47" t="str">
        <f t="shared" si="3"/>
        <v/>
      </c>
    </row>
    <row r="61" spans="1:13" x14ac:dyDescent="0.25">
      <c r="A61" s="50"/>
      <c r="B61" s="71" t="str">
        <f t="shared" si="1"/>
        <v/>
      </c>
      <c r="C61" s="53"/>
      <c r="D61" s="44"/>
      <c r="E61" s="44"/>
      <c r="F61" s="44"/>
      <c r="G61" s="45"/>
      <c r="H61" s="44"/>
      <c r="I61" s="44"/>
      <c r="J61" s="44"/>
      <c r="K61" s="44"/>
      <c r="L61" s="58" t="str">
        <f t="shared" si="2"/>
        <v/>
      </c>
      <c r="M61" s="47" t="str">
        <f t="shared" si="3"/>
        <v/>
      </c>
    </row>
    <row r="62" spans="1:13" x14ac:dyDescent="0.25">
      <c r="A62" s="50"/>
      <c r="B62" s="71" t="str">
        <f t="shared" si="1"/>
        <v/>
      </c>
      <c r="C62" s="53"/>
      <c r="D62" s="44"/>
      <c r="E62" s="44"/>
      <c r="F62" s="44"/>
      <c r="G62" s="45"/>
      <c r="H62" s="44"/>
      <c r="I62" s="44"/>
      <c r="J62" s="44"/>
      <c r="K62" s="44"/>
      <c r="L62" s="58" t="str">
        <f t="shared" si="2"/>
        <v/>
      </c>
      <c r="M62" s="47" t="str">
        <f t="shared" si="3"/>
        <v/>
      </c>
    </row>
    <row r="63" spans="1:13" x14ac:dyDescent="0.25">
      <c r="A63" s="50"/>
      <c r="B63" s="71" t="str">
        <f t="shared" si="1"/>
        <v/>
      </c>
      <c r="C63" s="53"/>
      <c r="D63" s="44"/>
      <c r="E63" s="44"/>
      <c r="F63" s="44"/>
      <c r="G63" s="45"/>
      <c r="H63" s="44"/>
      <c r="I63" s="44"/>
      <c r="J63" s="44"/>
      <c r="K63" s="44"/>
      <c r="L63" s="58" t="str">
        <f t="shared" si="2"/>
        <v/>
      </c>
      <c r="M63" s="47" t="str">
        <f t="shared" si="3"/>
        <v/>
      </c>
    </row>
    <row r="64" spans="1:13" x14ac:dyDescent="0.25">
      <c r="A64" s="50"/>
      <c r="B64" s="71" t="str">
        <f t="shared" si="1"/>
        <v/>
      </c>
      <c r="C64" s="53"/>
      <c r="D64" s="44"/>
      <c r="E64" s="44"/>
      <c r="F64" s="44"/>
      <c r="G64" s="45"/>
      <c r="H64" s="44"/>
      <c r="I64" s="44"/>
      <c r="J64" s="44"/>
      <c r="K64" s="44"/>
      <c r="L64" s="58" t="str">
        <f t="shared" si="2"/>
        <v/>
      </c>
      <c r="M64" s="47" t="str">
        <f t="shared" si="3"/>
        <v/>
      </c>
    </row>
    <row r="65" spans="1:13" x14ac:dyDescent="0.25">
      <c r="A65" s="50"/>
      <c r="B65" s="71" t="str">
        <f t="shared" si="1"/>
        <v/>
      </c>
      <c r="C65" s="53"/>
      <c r="D65" s="44"/>
      <c r="E65" s="44"/>
      <c r="F65" s="44"/>
      <c r="G65" s="45"/>
      <c r="H65" s="44"/>
      <c r="I65" s="44"/>
      <c r="J65" s="44"/>
      <c r="K65" s="44"/>
      <c r="L65" s="58" t="str">
        <f t="shared" si="2"/>
        <v/>
      </c>
      <c r="M65" s="47" t="str">
        <f t="shared" si="3"/>
        <v/>
      </c>
    </row>
    <row r="66" spans="1:13" x14ac:dyDescent="0.25">
      <c r="A66" s="50"/>
      <c r="B66" s="71" t="str">
        <f t="shared" si="1"/>
        <v/>
      </c>
      <c r="C66" s="53"/>
      <c r="D66" s="44"/>
      <c r="E66" s="44"/>
      <c r="F66" s="44"/>
      <c r="G66" s="45"/>
      <c r="H66" s="44"/>
      <c r="I66" s="44"/>
      <c r="J66" s="44"/>
      <c r="K66" s="44"/>
      <c r="L66" s="58" t="str">
        <f t="shared" si="2"/>
        <v/>
      </c>
      <c r="M66" s="47" t="str">
        <f t="shared" si="3"/>
        <v/>
      </c>
    </row>
    <row r="67" spans="1:13" x14ac:dyDescent="0.25">
      <c r="A67" s="50"/>
      <c r="B67" s="71" t="str">
        <f t="shared" si="1"/>
        <v/>
      </c>
      <c r="C67" s="53"/>
      <c r="D67" s="44"/>
      <c r="E67" s="44"/>
      <c r="F67" s="44"/>
      <c r="G67" s="45"/>
      <c r="H67" s="44"/>
      <c r="I67" s="44"/>
      <c r="J67" s="44"/>
      <c r="K67" s="44"/>
      <c r="L67" s="58" t="str">
        <f t="shared" si="2"/>
        <v/>
      </c>
      <c r="M67" s="47" t="str">
        <f t="shared" si="3"/>
        <v/>
      </c>
    </row>
    <row r="68" spans="1:13" x14ac:dyDescent="0.25">
      <c r="A68" s="50"/>
      <c r="B68" s="71" t="str">
        <f t="shared" si="1"/>
        <v/>
      </c>
      <c r="C68" s="53"/>
      <c r="D68" s="44"/>
      <c r="E68" s="44"/>
      <c r="F68" s="44"/>
      <c r="G68" s="45"/>
      <c r="H68" s="44"/>
      <c r="I68" s="44"/>
      <c r="J68" s="44"/>
      <c r="K68" s="44"/>
      <c r="L68" s="58" t="str">
        <f t="shared" si="2"/>
        <v/>
      </c>
      <c r="M68" s="47" t="str">
        <f t="shared" si="3"/>
        <v/>
      </c>
    </row>
    <row r="69" spans="1:13" x14ac:dyDescent="0.25">
      <c r="A69" s="50"/>
      <c r="B69" s="71" t="str">
        <f t="shared" si="1"/>
        <v/>
      </c>
      <c r="C69" s="53"/>
      <c r="D69" s="44"/>
      <c r="E69" s="44"/>
      <c r="F69" s="44"/>
      <c r="G69" s="45"/>
      <c r="H69" s="44"/>
      <c r="I69" s="44"/>
      <c r="J69" s="44"/>
      <c r="K69" s="44"/>
      <c r="L69" s="58" t="str">
        <f t="shared" si="2"/>
        <v/>
      </c>
      <c r="M69" s="47" t="str">
        <f t="shared" si="3"/>
        <v/>
      </c>
    </row>
    <row r="70" spans="1:13" x14ac:dyDescent="0.25">
      <c r="A70" s="50"/>
      <c r="B70" s="71" t="str">
        <f t="shared" si="1"/>
        <v/>
      </c>
      <c r="C70" s="53"/>
      <c r="D70" s="44"/>
      <c r="E70" s="44"/>
      <c r="F70" s="44"/>
      <c r="G70" s="45"/>
      <c r="H70" s="44"/>
      <c r="I70" s="44"/>
      <c r="J70" s="44"/>
      <c r="K70" s="44"/>
      <c r="L70" s="58" t="str">
        <f t="shared" si="2"/>
        <v/>
      </c>
      <c r="M70" s="47" t="str">
        <f t="shared" si="3"/>
        <v/>
      </c>
    </row>
    <row r="71" spans="1:13" x14ac:dyDescent="0.25">
      <c r="A71" s="50"/>
      <c r="B71" s="71" t="str">
        <f t="shared" si="1"/>
        <v/>
      </c>
      <c r="C71" s="53"/>
      <c r="D71" s="44"/>
      <c r="E71" s="44"/>
      <c r="F71" s="44"/>
      <c r="G71" s="45"/>
      <c r="H71" s="44"/>
      <c r="I71" s="44"/>
      <c r="J71" s="44"/>
      <c r="K71" s="44"/>
      <c r="L71" s="58" t="str">
        <f t="shared" si="2"/>
        <v/>
      </c>
      <c r="M71" s="47" t="str">
        <f t="shared" si="3"/>
        <v/>
      </c>
    </row>
    <row r="72" spans="1:13" x14ac:dyDescent="0.25">
      <c r="A72" s="50"/>
      <c r="B72" s="71" t="str">
        <f t="shared" si="1"/>
        <v/>
      </c>
      <c r="C72" s="53"/>
      <c r="D72" s="44"/>
      <c r="E72" s="44"/>
      <c r="F72" s="44"/>
      <c r="G72" s="45"/>
      <c r="H72" s="44"/>
      <c r="I72" s="44"/>
      <c r="J72" s="44"/>
      <c r="K72" s="44"/>
      <c r="L72" s="58" t="str">
        <f t="shared" si="2"/>
        <v/>
      </c>
      <c r="M72" s="47" t="str">
        <f t="shared" si="3"/>
        <v/>
      </c>
    </row>
    <row r="73" spans="1:13" x14ac:dyDescent="0.25">
      <c r="A73" s="50"/>
      <c r="B73" s="71" t="str">
        <f t="shared" si="1"/>
        <v/>
      </c>
      <c r="C73" s="53"/>
      <c r="D73" s="44"/>
      <c r="E73" s="44"/>
      <c r="F73" s="44"/>
      <c r="G73" s="45"/>
      <c r="H73" s="44"/>
      <c r="I73" s="44"/>
      <c r="J73" s="44"/>
      <c r="K73" s="44"/>
      <c r="L73" s="58" t="str">
        <f t="shared" si="2"/>
        <v/>
      </c>
      <c r="M73" s="47" t="str">
        <f t="shared" si="3"/>
        <v/>
      </c>
    </row>
    <row r="74" spans="1:13" x14ac:dyDescent="0.25">
      <c r="A74" s="50"/>
      <c r="B74" s="71" t="str">
        <f t="shared" si="1"/>
        <v/>
      </c>
      <c r="C74" s="53"/>
      <c r="D74" s="44"/>
      <c r="E74" s="44"/>
      <c r="F74" s="44"/>
      <c r="G74" s="45"/>
      <c r="H74" s="44"/>
      <c r="I74" s="44"/>
      <c r="J74" s="44"/>
      <c r="K74" s="44"/>
      <c r="L74" s="58" t="str">
        <f t="shared" si="2"/>
        <v/>
      </c>
      <c r="M74" s="47" t="str">
        <f t="shared" si="3"/>
        <v/>
      </c>
    </row>
    <row r="75" spans="1:13" x14ac:dyDescent="0.25">
      <c r="A75" s="50"/>
      <c r="B75" s="71" t="str">
        <f t="shared" si="1"/>
        <v/>
      </c>
      <c r="C75" s="53"/>
      <c r="D75" s="44"/>
      <c r="E75" s="44"/>
      <c r="F75" s="44"/>
      <c r="G75" s="45"/>
      <c r="H75" s="44"/>
      <c r="I75" s="44"/>
      <c r="J75" s="44"/>
      <c r="K75" s="44"/>
      <c r="L75" s="58" t="str">
        <f t="shared" si="2"/>
        <v/>
      </c>
      <c r="M75" s="47" t="str">
        <f t="shared" si="3"/>
        <v/>
      </c>
    </row>
    <row r="76" spans="1:13" x14ac:dyDescent="0.25">
      <c r="A76" s="50"/>
      <c r="B76" s="71" t="str">
        <f t="shared" si="1"/>
        <v/>
      </c>
      <c r="C76" s="53"/>
      <c r="D76" s="44"/>
      <c r="E76" s="44"/>
      <c r="F76" s="44"/>
      <c r="G76" s="45"/>
      <c r="H76" s="44"/>
      <c r="I76" s="44"/>
      <c r="J76" s="44"/>
      <c r="K76" s="44"/>
      <c r="L76" s="58" t="str">
        <f t="shared" si="2"/>
        <v/>
      </c>
      <c r="M76" s="47" t="str">
        <f t="shared" si="3"/>
        <v/>
      </c>
    </row>
    <row r="77" spans="1:13" x14ac:dyDescent="0.25">
      <c r="A77" s="50"/>
      <c r="B77" s="71" t="str">
        <f t="shared" ref="B77:B140" si="4">IF(OR(C77&lt;&gt;"",D77&lt;&gt;"",E77&lt;&gt;"",F77&lt;&gt;"",G77&lt;&gt;"",H77&lt;&gt;"",I77&lt;&gt;"",J77&lt;&gt;"",K77&lt;&gt;""),B76+1,"")</f>
        <v/>
      </c>
      <c r="C77" s="53"/>
      <c r="D77" s="44"/>
      <c r="E77" s="44"/>
      <c r="F77" s="44"/>
      <c r="G77" s="45"/>
      <c r="H77" s="44"/>
      <c r="I77" s="44"/>
      <c r="J77" s="44"/>
      <c r="K77" s="44"/>
      <c r="L77" s="58" t="str">
        <f t="shared" ref="L77:L140" si="5">IF(M77&lt;&gt;"","Erreur","")</f>
        <v/>
      </c>
      <c r="M77" s="47" t="str">
        <f t="shared" ref="M77:M140" si="6">IF(G77&gt;$D$2,"Format erroné ou date renseignée supérieure à la date d'échéance.","")</f>
        <v/>
      </c>
    </row>
    <row r="78" spans="1:13" x14ac:dyDescent="0.25">
      <c r="A78" s="50"/>
      <c r="B78" s="71" t="str">
        <f t="shared" si="4"/>
        <v/>
      </c>
      <c r="C78" s="53"/>
      <c r="D78" s="44"/>
      <c r="E78" s="44"/>
      <c r="F78" s="44"/>
      <c r="G78" s="45"/>
      <c r="H78" s="44"/>
      <c r="I78" s="44"/>
      <c r="J78" s="44"/>
      <c r="K78" s="44"/>
      <c r="L78" s="58" t="str">
        <f t="shared" si="5"/>
        <v/>
      </c>
      <c r="M78" s="47" t="str">
        <f t="shared" si="6"/>
        <v/>
      </c>
    </row>
    <row r="79" spans="1:13" x14ac:dyDescent="0.25">
      <c r="A79" s="50"/>
      <c r="B79" s="71" t="str">
        <f t="shared" si="4"/>
        <v/>
      </c>
      <c r="C79" s="53"/>
      <c r="D79" s="44"/>
      <c r="E79" s="44"/>
      <c r="F79" s="44"/>
      <c r="G79" s="45"/>
      <c r="H79" s="44"/>
      <c r="I79" s="44"/>
      <c r="J79" s="44"/>
      <c r="K79" s="44"/>
      <c r="L79" s="58" t="str">
        <f t="shared" si="5"/>
        <v/>
      </c>
      <c r="M79" s="47" t="str">
        <f t="shared" si="6"/>
        <v/>
      </c>
    </row>
    <row r="80" spans="1:13" x14ac:dyDescent="0.25">
      <c r="A80" s="50"/>
      <c r="B80" s="71" t="str">
        <f t="shared" si="4"/>
        <v/>
      </c>
      <c r="C80" s="53"/>
      <c r="D80" s="44"/>
      <c r="E80" s="44"/>
      <c r="F80" s="44"/>
      <c r="G80" s="45"/>
      <c r="H80" s="44"/>
      <c r="I80" s="44"/>
      <c r="J80" s="44"/>
      <c r="K80" s="44"/>
      <c r="L80" s="58" t="str">
        <f t="shared" si="5"/>
        <v/>
      </c>
      <c r="M80" s="47" t="str">
        <f t="shared" si="6"/>
        <v/>
      </c>
    </row>
    <row r="81" spans="1:13" x14ac:dyDescent="0.25">
      <c r="A81" s="50"/>
      <c r="B81" s="71" t="str">
        <f t="shared" si="4"/>
        <v/>
      </c>
      <c r="C81" s="53"/>
      <c r="D81" s="44"/>
      <c r="E81" s="44"/>
      <c r="F81" s="44"/>
      <c r="G81" s="45"/>
      <c r="H81" s="44"/>
      <c r="I81" s="44"/>
      <c r="J81" s="44"/>
      <c r="K81" s="44"/>
      <c r="L81" s="58" t="str">
        <f t="shared" si="5"/>
        <v/>
      </c>
      <c r="M81" s="47" t="str">
        <f t="shared" si="6"/>
        <v/>
      </c>
    </row>
    <row r="82" spans="1:13" x14ac:dyDescent="0.25">
      <c r="A82" s="50"/>
      <c r="B82" s="71" t="str">
        <f t="shared" si="4"/>
        <v/>
      </c>
      <c r="C82" s="53"/>
      <c r="D82" s="44"/>
      <c r="E82" s="44"/>
      <c r="F82" s="44"/>
      <c r="G82" s="45"/>
      <c r="H82" s="44"/>
      <c r="I82" s="44"/>
      <c r="J82" s="44"/>
      <c r="K82" s="44"/>
      <c r="L82" s="58" t="str">
        <f t="shared" si="5"/>
        <v/>
      </c>
      <c r="M82" s="47" t="str">
        <f t="shared" si="6"/>
        <v/>
      </c>
    </row>
    <row r="83" spans="1:13" x14ac:dyDescent="0.25">
      <c r="A83" s="50"/>
      <c r="B83" s="71" t="str">
        <f t="shared" si="4"/>
        <v/>
      </c>
      <c r="C83" s="53"/>
      <c r="D83" s="44"/>
      <c r="E83" s="44"/>
      <c r="F83" s="44"/>
      <c r="G83" s="45"/>
      <c r="H83" s="44"/>
      <c r="I83" s="44"/>
      <c r="J83" s="44"/>
      <c r="K83" s="44"/>
      <c r="L83" s="58" t="str">
        <f t="shared" si="5"/>
        <v/>
      </c>
      <c r="M83" s="47" t="str">
        <f t="shared" si="6"/>
        <v/>
      </c>
    </row>
    <row r="84" spans="1:13" x14ac:dyDescent="0.25">
      <c r="A84" s="50"/>
      <c r="B84" s="71" t="str">
        <f t="shared" si="4"/>
        <v/>
      </c>
      <c r="C84" s="53"/>
      <c r="D84" s="44"/>
      <c r="E84" s="44"/>
      <c r="F84" s="44"/>
      <c r="G84" s="45"/>
      <c r="H84" s="44"/>
      <c r="I84" s="44"/>
      <c r="J84" s="44"/>
      <c r="K84" s="44"/>
      <c r="L84" s="58" t="str">
        <f t="shared" si="5"/>
        <v/>
      </c>
      <c r="M84" s="47" t="str">
        <f t="shared" si="6"/>
        <v/>
      </c>
    </row>
    <row r="85" spans="1:13" x14ac:dyDescent="0.25">
      <c r="A85" s="50"/>
      <c r="B85" s="71" t="str">
        <f t="shared" si="4"/>
        <v/>
      </c>
      <c r="C85" s="53"/>
      <c r="D85" s="44"/>
      <c r="E85" s="44"/>
      <c r="F85" s="44"/>
      <c r="G85" s="45"/>
      <c r="H85" s="44"/>
      <c r="I85" s="44"/>
      <c r="J85" s="44"/>
      <c r="K85" s="44"/>
      <c r="L85" s="58" t="str">
        <f t="shared" si="5"/>
        <v/>
      </c>
      <c r="M85" s="47" t="str">
        <f t="shared" si="6"/>
        <v/>
      </c>
    </row>
    <row r="86" spans="1:13" x14ac:dyDescent="0.25">
      <c r="A86" s="50"/>
      <c r="B86" s="71" t="str">
        <f t="shared" si="4"/>
        <v/>
      </c>
      <c r="C86" s="53"/>
      <c r="D86" s="44"/>
      <c r="E86" s="44"/>
      <c r="F86" s="44"/>
      <c r="G86" s="45"/>
      <c r="H86" s="44"/>
      <c r="I86" s="44"/>
      <c r="J86" s="44"/>
      <c r="K86" s="44"/>
      <c r="L86" s="58" t="str">
        <f t="shared" si="5"/>
        <v/>
      </c>
      <c r="M86" s="47" t="str">
        <f t="shared" si="6"/>
        <v/>
      </c>
    </row>
    <row r="87" spans="1:13" x14ac:dyDescent="0.25">
      <c r="A87" s="50"/>
      <c r="B87" s="71" t="str">
        <f t="shared" si="4"/>
        <v/>
      </c>
      <c r="C87" s="53"/>
      <c r="D87" s="44"/>
      <c r="E87" s="44"/>
      <c r="F87" s="44"/>
      <c r="G87" s="45"/>
      <c r="H87" s="44"/>
      <c r="I87" s="44"/>
      <c r="J87" s="44"/>
      <c r="K87" s="44"/>
      <c r="L87" s="58" t="str">
        <f t="shared" si="5"/>
        <v/>
      </c>
      <c r="M87" s="47" t="str">
        <f t="shared" si="6"/>
        <v/>
      </c>
    </row>
    <row r="88" spans="1:13" x14ac:dyDescent="0.25">
      <c r="A88" s="50"/>
      <c r="B88" s="71" t="str">
        <f t="shared" si="4"/>
        <v/>
      </c>
      <c r="C88" s="53"/>
      <c r="D88" s="44"/>
      <c r="E88" s="44"/>
      <c r="F88" s="44"/>
      <c r="G88" s="45"/>
      <c r="H88" s="44"/>
      <c r="I88" s="44"/>
      <c r="J88" s="44"/>
      <c r="K88" s="44"/>
      <c r="L88" s="58" t="str">
        <f t="shared" si="5"/>
        <v/>
      </c>
      <c r="M88" s="47" t="str">
        <f t="shared" si="6"/>
        <v/>
      </c>
    </row>
    <row r="89" spans="1:13" x14ac:dyDescent="0.25">
      <c r="A89" s="50"/>
      <c r="B89" s="71" t="str">
        <f t="shared" si="4"/>
        <v/>
      </c>
      <c r="C89" s="53"/>
      <c r="D89" s="44"/>
      <c r="E89" s="44"/>
      <c r="F89" s="44"/>
      <c r="G89" s="45"/>
      <c r="H89" s="44"/>
      <c r="I89" s="44"/>
      <c r="J89" s="44"/>
      <c r="K89" s="44"/>
      <c r="L89" s="58" t="str">
        <f t="shared" si="5"/>
        <v/>
      </c>
      <c r="M89" s="47" t="str">
        <f t="shared" si="6"/>
        <v/>
      </c>
    </row>
    <row r="90" spans="1:13" x14ac:dyDescent="0.25">
      <c r="A90" s="50"/>
      <c r="B90" s="71" t="str">
        <f t="shared" si="4"/>
        <v/>
      </c>
      <c r="C90" s="53"/>
      <c r="D90" s="44"/>
      <c r="E90" s="44"/>
      <c r="F90" s="44"/>
      <c r="G90" s="45"/>
      <c r="H90" s="44"/>
      <c r="I90" s="44"/>
      <c r="J90" s="44"/>
      <c r="K90" s="44"/>
      <c r="L90" s="58" t="str">
        <f t="shared" si="5"/>
        <v/>
      </c>
      <c r="M90" s="47" t="str">
        <f t="shared" si="6"/>
        <v/>
      </c>
    </row>
    <row r="91" spans="1:13" x14ac:dyDescent="0.25">
      <c r="A91" s="50"/>
      <c r="B91" s="71" t="str">
        <f t="shared" si="4"/>
        <v/>
      </c>
      <c r="C91" s="53"/>
      <c r="D91" s="44"/>
      <c r="E91" s="44"/>
      <c r="F91" s="44"/>
      <c r="G91" s="45"/>
      <c r="H91" s="44"/>
      <c r="I91" s="44"/>
      <c r="J91" s="44"/>
      <c r="K91" s="44"/>
      <c r="L91" s="58" t="str">
        <f t="shared" si="5"/>
        <v/>
      </c>
      <c r="M91" s="47" t="str">
        <f t="shared" si="6"/>
        <v/>
      </c>
    </row>
    <row r="92" spans="1:13" x14ac:dyDescent="0.25">
      <c r="A92" s="50"/>
      <c r="B92" s="71" t="str">
        <f t="shared" si="4"/>
        <v/>
      </c>
      <c r="C92" s="53"/>
      <c r="D92" s="44"/>
      <c r="E92" s="44"/>
      <c r="F92" s="44"/>
      <c r="G92" s="45"/>
      <c r="H92" s="44"/>
      <c r="I92" s="44"/>
      <c r="J92" s="44"/>
      <c r="K92" s="44"/>
      <c r="L92" s="58" t="str">
        <f t="shared" si="5"/>
        <v/>
      </c>
      <c r="M92" s="47" t="str">
        <f t="shared" si="6"/>
        <v/>
      </c>
    </row>
    <row r="93" spans="1:13" x14ac:dyDescent="0.25">
      <c r="A93" s="50"/>
      <c r="B93" s="71" t="str">
        <f t="shared" si="4"/>
        <v/>
      </c>
      <c r="C93" s="53"/>
      <c r="D93" s="44"/>
      <c r="E93" s="44"/>
      <c r="F93" s="44"/>
      <c r="G93" s="45"/>
      <c r="H93" s="44"/>
      <c r="I93" s="44"/>
      <c r="J93" s="44"/>
      <c r="K93" s="44"/>
      <c r="L93" s="58" t="str">
        <f t="shared" si="5"/>
        <v/>
      </c>
      <c r="M93" s="47" t="str">
        <f t="shared" si="6"/>
        <v/>
      </c>
    </row>
    <row r="94" spans="1:13" x14ac:dyDescent="0.25">
      <c r="A94" s="50"/>
      <c r="B94" s="71" t="str">
        <f t="shared" si="4"/>
        <v/>
      </c>
      <c r="C94" s="53"/>
      <c r="D94" s="44"/>
      <c r="E94" s="44"/>
      <c r="F94" s="44"/>
      <c r="G94" s="45"/>
      <c r="H94" s="44"/>
      <c r="I94" s="44"/>
      <c r="J94" s="44"/>
      <c r="K94" s="44"/>
      <c r="L94" s="58" t="str">
        <f t="shared" si="5"/>
        <v/>
      </c>
      <c r="M94" s="47" t="str">
        <f t="shared" si="6"/>
        <v/>
      </c>
    </row>
    <row r="95" spans="1:13" x14ac:dyDescent="0.25">
      <c r="A95" s="50"/>
      <c r="B95" s="71" t="str">
        <f t="shared" si="4"/>
        <v/>
      </c>
      <c r="C95" s="53"/>
      <c r="D95" s="44"/>
      <c r="E95" s="44"/>
      <c r="F95" s="44"/>
      <c r="G95" s="45"/>
      <c r="H95" s="44"/>
      <c r="I95" s="44"/>
      <c r="J95" s="44"/>
      <c r="K95" s="44"/>
      <c r="L95" s="58" t="str">
        <f t="shared" si="5"/>
        <v/>
      </c>
      <c r="M95" s="47" t="str">
        <f t="shared" si="6"/>
        <v/>
      </c>
    </row>
    <row r="96" spans="1:13" x14ac:dyDescent="0.25">
      <c r="A96" s="50"/>
      <c r="B96" s="71" t="str">
        <f t="shared" si="4"/>
        <v/>
      </c>
      <c r="C96" s="53"/>
      <c r="D96" s="44"/>
      <c r="E96" s="44"/>
      <c r="F96" s="44"/>
      <c r="G96" s="45"/>
      <c r="H96" s="44"/>
      <c r="I96" s="44"/>
      <c r="J96" s="44"/>
      <c r="K96" s="44"/>
      <c r="L96" s="58" t="str">
        <f t="shared" si="5"/>
        <v/>
      </c>
      <c r="M96" s="47" t="str">
        <f t="shared" si="6"/>
        <v/>
      </c>
    </row>
    <row r="97" spans="1:13" x14ac:dyDescent="0.25">
      <c r="A97" s="50"/>
      <c r="B97" s="71" t="str">
        <f t="shared" si="4"/>
        <v/>
      </c>
      <c r="C97" s="53"/>
      <c r="D97" s="44"/>
      <c r="E97" s="44"/>
      <c r="F97" s="44"/>
      <c r="G97" s="45"/>
      <c r="H97" s="44"/>
      <c r="I97" s="44"/>
      <c r="J97" s="44"/>
      <c r="K97" s="44"/>
      <c r="L97" s="58" t="str">
        <f t="shared" si="5"/>
        <v/>
      </c>
      <c r="M97" s="47" t="str">
        <f t="shared" si="6"/>
        <v/>
      </c>
    </row>
    <row r="98" spans="1:13" x14ac:dyDescent="0.25">
      <c r="A98" s="50"/>
      <c r="B98" s="71" t="str">
        <f t="shared" si="4"/>
        <v/>
      </c>
      <c r="C98" s="53"/>
      <c r="D98" s="44"/>
      <c r="E98" s="44"/>
      <c r="F98" s="44"/>
      <c r="G98" s="45"/>
      <c r="H98" s="44"/>
      <c r="I98" s="44"/>
      <c r="J98" s="44"/>
      <c r="K98" s="44"/>
      <c r="L98" s="58" t="str">
        <f t="shared" si="5"/>
        <v/>
      </c>
      <c r="M98" s="47" t="str">
        <f t="shared" si="6"/>
        <v/>
      </c>
    </row>
    <row r="99" spans="1:13" x14ac:dyDescent="0.25">
      <c r="A99" s="50"/>
      <c r="B99" s="71" t="str">
        <f t="shared" si="4"/>
        <v/>
      </c>
      <c r="C99" s="53"/>
      <c r="D99" s="44"/>
      <c r="E99" s="44"/>
      <c r="F99" s="44"/>
      <c r="G99" s="45"/>
      <c r="H99" s="44"/>
      <c r="I99" s="44"/>
      <c r="J99" s="44"/>
      <c r="K99" s="44"/>
      <c r="L99" s="58" t="str">
        <f t="shared" si="5"/>
        <v/>
      </c>
      <c r="M99" s="47" t="str">
        <f t="shared" si="6"/>
        <v/>
      </c>
    </row>
    <row r="100" spans="1:13" x14ac:dyDescent="0.25">
      <c r="A100" s="50"/>
      <c r="B100" s="71" t="str">
        <f t="shared" si="4"/>
        <v/>
      </c>
      <c r="C100" s="53"/>
      <c r="D100" s="44"/>
      <c r="E100" s="44"/>
      <c r="F100" s="44"/>
      <c r="G100" s="45"/>
      <c r="H100" s="44"/>
      <c r="I100" s="44"/>
      <c r="J100" s="44"/>
      <c r="K100" s="44"/>
      <c r="L100" s="58" t="str">
        <f t="shared" si="5"/>
        <v/>
      </c>
      <c r="M100" s="47" t="str">
        <f t="shared" si="6"/>
        <v/>
      </c>
    </row>
    <row r="101" spans="1:13" x14ac:dyDescent="0.25">
      <c r="A101" s="50"/>
      <c r="B101" s="71" t="str">
        <f t="shared" si="4"/>
        <v/>
      </c>
      <c r="C101" s="53"/>
      <c r="D101" s="44"/>
      <c r="E101" s="44"/>
      <c r="F101" s="44"/>
      <c r="G101" s="45"/>
      <c r="H101" s="44"/>
      <c r="I101" s="44"/>
      <c r="J101" s="44"/>
      <c r="K101" s="44"/>
      <c r="L101" s="58" t="str">
        <f t="shared" si="5"/>
        <v/>
      </c>
      <c r="M101" s="47" t="str">
        <f t="shared" si="6"/>
        <v/>
      </c>
    </row>
    <row r="102" spans="1:13" x14ac:dyDescent="0.25">
      <c r="A102" s="50"/>
      <c r="B102" s="71" t="str">
        <f t="shared" si="4"/>
        <v/>
      </c>
      <c r="C102" s="53"/>
      <c r="D102" s="44"/>
      <c r="E102" s="44"/>
      <c r="F102" s="44"/>
      <c r="G102" s="45"/>
      <c r="H102" s="44"/>
      <c r="I102" s="44"/>
      <c r="J102" s="44"/>
      <c r="K102" s="44"/>
      <c r="L102" s="58" t="str">
        <f t="shared" si="5"/>
        <v/>
      </c>
      <c r="M102" s="47" t="str">
        <f t="shared" si="6"/>
        <v/>
      </c>
    </row>
    <row r="103" spans="1:13" x14ac:dyDescent="0.25">
      <c r="A103" s="50"/>
      <c r="B103" s="71" t="str">
        <f t="shared" si="4"/>
        <v/>
      </c>
      <c r="C103" s="53"/>
      <c r="D103" s="44"/>
      <c r="E103" s="44"/>
      <c r="F103" s="44"/>
      <c r="G103" s="45"/>
      <c r="H103" s="44"/>
      <c r="I103" s="44"/>
      <c r="J103" s="44"/>
      <c r="K103" s="44"/>
      <c r="L103" s="58" t="str">
        <f t="shared" si="5"/>
        <v/>
      </c>
      <c r="M103" s="47" t="str">
        <f t="shared" si="6"/>
        <v/>
      </c>
    </row>
    <row r="104" spans="1:13" x14ac:dyDescent="0.25">
      <c r="A104" s="50"/>
      <c r="B104" s="71" t="str">
        <f t="shared" si="4"/>
        <v/>
      </c>
      <c r="C104" s="53"/>
      <c r="D104" s="44"/>
      <c r="E104" s="44"/>
      <c r="F104" s="44"/>
      <c r="G104" s="45"/>
      <c r="H104" s="44"/>
      <c r="I104" s="44"/>
      <c r="J104" s="44"/>
      <c r="K104" s="44"/>
      <c r="L104" s="58" t="str">
        <f t="shared" si="5"/>
        <v/>
      </c>
      <c r="M104" s="47" t="str">
        <f t="shared" si="6"/>
        <v/>
      </c>
    </row>
    <row r="105" spans="1:13" x14ac:dyDescent="0.25">
      <c r="A105" s="50"/>
      <c r="B105" s="71" t="str">
        <f t="shared" si="4"/>
        <v/>
      </c>
      <c r="C105" s="53"/>
      <c r="D105" s="44"/>
      <c r="E105" s="44"/>
      <c r="F105" s="44"/>
      <c r="G105" s="45"/>
      <c r="H105" s="44"/>
      <c r="I105" s="44"/>
      <c r="J105" s="44"/>
      <c r="K105" s="44"/>
      <c r="L105" s="58" t="str">
        <f t="shared" si="5"/>
        <v/>
      </c>
      <c r="M105" s="47" t="str">
        <f t="shared" si="6"/>
        <v/>
      </c>
    </row>
    <row r="106" spans="1:13" x14ac:dyDescent="0.25">
      <c r="A106" s="50"/>
      <c r="B106" s="71" t="str">
        <f t="shared" si="4"/>
        <v/>
      </c>
      <c r="C106" s="53"/>
      <c r="D106" s="44"/>
      <c r="E106" s="44"/>
      <c r="F106" s="44"/>
      <c r="G106" s="45"/>
      <c r="H106" s="44"/>
      <c r="I106" s="44"/>
      <c r="J106" s="44"/>
      <c r="K106" s="44"/>
      <c r="L106" s="58" t="str">
        <f t="shared" si="5"/>
        <v/>
      </c>
      <c r="M106" s="47" t="str">
        <f t="shared" si="6"/>
        <v/>
      </c>
    </row>
    <row r="107" spans="1:13" x14ac:dyDescent="0.25">
      <c r="A107" s="50"/>
      <c r="B107" s="71" t="str">
        <f t="shared" si="4"/>
        <v/>
      </c>
      <c r="C107" s="53"/>
      <c r="D107" s="44"/>
      <c r="E107" s="44"/>
      <c r="F107" s="44"/>
      <c r="G107" s="45"/>
      <c r="H107" s="44"/>
      <c r="I107" s="44"/>
      <c r="J107" s="44"/>
      <c r="K107" s="44"/>
      <c r="L107" s="58" t="str">
        <f t="shared" si="5"/>
        <v/>
      </c>
      <c r="M107" s="47" t="str">
        <f t="shared" si="6"/>
        <v/>
      </c>
    </row>
    <row r="108" spans="1:13" x14ac:dyDescent="0.25">
      <c r="A108" s="50"/>
      <c r="B108" s="71" t="str">
        <f t="shared" si="4"/>
        <v/>
      </c>
      <c r="C108" s="53"/>
      <c r="D108" s="44"/>
      <c r="E108" s="44"/>
      <c r="F108" s="44"/>
      <c r="G108" s="45"/>
      <c r="H108" s="44"/>
      <c r="I108" s="44"/>
      <c r="J108" s="44"/>
      <c r="K108" s="44"/>
      <c r="L108" s="58" t="str">
        <f t="shared" si="5"/>
        <v/>
      </c>
      <c r="M108" s="47" t="str">
        <f t="shared" si="6"/>
        <v/>
      </c>
    </row>
    <row r="109" spans="1:13" x14ac:dyDescent="0.25">
      <c r="A109" s="50"/>
      <c r="B109" s="71" t="str">
        <f t="shared" si="4"/>
        <v/>
      </c>
      <c r="C109" s="53"/>
      <c r="D109" s="44"/>
      <c r="E109" s="44"/>
      <c r="F109" s="44"/>
      <c r="G109" s="45"/>
      <c r="H109" s="44"/>
      <c r="I109" s="44"/>
      <c r="J109" s="44"/>
      <c r="K109" s="44"/>
      <c r="L109" s="58" t="str">
        <f t="shared" si="5"/>
        <v/>
      </c>
      <c r="M109" s="47" t="str">
        <f t="shared" si="6"/>
        <v/>
      </c>
    </row>
    <row r="110" spans="1:13" x14ac:dyDescent="0.25">
      <c r="A110" s="50"/>
      <c r="B110" s="71" t="str">
        <f t="shared" si="4"/>
        <v/>
      </c>
      <c r="C110" s="53"/>
      <c r="D110" s="44"/>
      <c r="E110" s="44"/>
      <c r="F110" s="44"/>
      <c r="G110" s="45"/>
      <c r="H110" s="44"/>
      <c r="I110" s="44"/>
      <c r="J110" s="44"/>
      <c r="K110" s="44"/>
      <c r="L110" s="58" t="str">
        <f t="shared" si="5"/>
        <v/>
      </c>
      <c r="M110" s="47" t="str">
        <f t="shared" si="6"/>
        <v/>
      </c>
    </row>
    <row r="111" spans="1:13" x14ac:dyDescent="0.25">
      <c r="A111" s="50"/>
      <c r="B111" s="71" t="str">
        <f t="shared" si="4"/>
        <v/>
      </c>
      <c r="C111" s="53"/>
      <c r="D111" s="44"/>
      <c r="E111" s="44"/>
      <c r="F111" s="44"/>
      <c r="G111" s="45"/>
      <c r="H111" s="44"/>
      <c r="I111" s="44"/>
      <c r="J111" s="44"/>
      <c r="K111" s="44"/>
      <c r="L111" s="58" t="str">
        <f t="shared" si="5"/>
        <v/>
      </c>
      <c r="M111" s="47" t="str">
        <f t="shared" si="6"/>
        <v/>
      </c>
    </row>
    <row r="112" spans="1:13" x14ac:dyDescent="0.25">
      <c r="A112" s="50"/>
      <c r="B112" s="71" t="str">
        <f t="shared" si="4"/>
        <v/>
      </c>
      <c r="C112" s="53"/>
      <c r="D112" s="44"/>
      <c r="E112" s="44"/>
      <c r="F112" s="44"/>
      <c r="G112" s="45"/>
      <c r="H112" s="44"/>
      <c r="I112" s="44"/>
      <c r="J112" s="44"/>
      <c r="K112" s="44"/>
      <c r="L112" s="58" t="str">
        <f t="shared" si="5"/>
        <v/>
      </c>
      <c r="M112" s="47" t="str">
        <f t="shared" si="6"/>
        <v/>
      </c>
    </row>
    <row r="113" spans="1:13" x14ac:dyDescent="0.25">
      <c r="A113" s="50"/>
      <c r="B113" s="71" t="str">
        <f t="shared" si="4"/>
        <v/>
      </c>
      <c r="C113" s="53"/>
      <c r="D113" s="44"/>
      <c r="E113" s="44"/>
      <c r="F113" s="44"/>
      <c r="G113" s="45"/>
      <c r="H113" s="44"/>
      <c r="I113" s="44"/>
      <c r="J113" s="44"/>
      <c r="K113" s="44"/>
      <c r="L113" s="58" t="str">
        <f t="shared" si="5"/>
        <v/>
      </c>
      <c r="M113" s="47" t="str">
        <f t="shared" si="6"/>
        <v/>
      </c>
    </row>
    <row r="114" spans="1:13" x14ac:dyDescent="0.25">
      <c r="A114" s="50"/>
      <c r="B114" s="71" t="str">
        <f t="shared" si="4"/>
        <v/>
      </c>
      <c r="C114" s="53"/>
      <c r="D114" s="44"/>
      <c r="E114" s="44"/>
      <c r="F114" s="44"/>
      <c r="G114" s="45"/>
      <c r="H114" s="44"/>
      <c r="I114" s="44"/>
      <c r="J114" s="44"/>
      <c r="K114" s="44"/>
      <c r="L114" s="58" t="str">
        <f t="shared" si="5"/>
        <v/>
      </c>
      <c r="M114" s="47" t="str">
        <f t="shared" si="6"/>
        <v/>
      </c>
    </row>
    <row r="115" spans="1:13" x14ac:dyDescent="0.25">
      <c r="A115" s="50"/>
      <c r="B115" s="71" t="str">
        <f t="shared" si="4"/>
        <v/>
      </c>
      <c r="C115" s="53"/>
      <c r="D115" s="44"/>
      <c r="E115" s="44"/>
      <c r="F115" s="44"/>
      <c r="G115" s="45"/>
      <c r="H115" s="44"/>
      <c r="I115" s="44"/>
      <c r="J115" s="44"/>
      <c r="K115" s="44"/>
      <c r="L115" s="58" t="str">
        <f t="shared" si="5"/>
        <v/>
      </c>
      <c r="M115" s="47" t="str">
        <f t="shared" si="6"/>
        <v/>
      </c>
    </row>
    <row r="116" spans="1:13" x14ac:dyDescent="0.25">
      <c r="A116" s="50"/>
      <c r="B116" s="71" t="str">
        <f t="shared" si="4"/>
        <v/>
      </c>
      <c r="C116" s="53"/>
      <c r="D116" s="44"/>
      <c r="E116" s="44"/>
      <c r="F116" s="44"/>
      <c r="G116" s="45"/>
      <c r="H116" s="44"/>
      <c r="I116" s="44"/>
      <c r="J116" s="44"/>
      <c r="K116" s="44"/>
      <c r="L116" s="58" t="str">
        <f t="shared" si="5"/>
        <v/>
      </c>
      <c r="M116" s="47" t="str">
        <f t="shared" si="6"/>
        <v/>
      </c>
    </row>
    <row r="117" spans="1:13" x14ac:dyDescent="0.25">
      <c r="A117" s="50"/>
      <c r="B117" s="71" t="str">
        <f t="shared" si="4"/>
        <v/>
      </c>
      <c r="C117" s="53"/>
      <c r="D117" s="44"/>
      <c r="E117" s="44"/>
      <c r="F117" s="44"/>
      <c r="G117" s="45"/>
      <c r="H117" s="44"/>
      <c r="I117" s="44"/>
      <c r="J117" s="44"/>
      <c r="K117" s="44"/>
      <c r="L117" s="58" t="str">
        <f t="shared" si="5"/>
        <v/>
      </c>
      <c r="M117" s="47" t="str">
        <f t="shared" si="6"/>
        <v/>
      </c>
    </row>
    <row r="118" spans="1:13" x14ac:dyDescent="0.25">
      <c r="A118" s="50"/>
      <c r="B118" s="71" t="str">
        <f t="shared" si="4"/>
        <v/>
      </c>
      <c r="C118" s="53"/>
      <c r="D118" s="44"/>
      <c r="E118" s="44"/>
      <c r="F118" s="44"/>
      <c r="G118" s="45"/>
      <c r="H118" s="44"/>
      <c r="I118" s="44"/>
      <c r="J118" s="44"/>
      <c r="K118" s="44"/>
      <c r="L118" s="58" t="str">
        <f t="shared" si="5"/>
        <v/>
      </c>
      <c r="M118" s="47" t="str">
        <f t="shared" si="6"/>
        <v/>
      </c>
    </row>
    <row r="119" spans="1:13" x14ac:dyDescent="0.25">
      <c r="A119" s="50"/>
      <c r="B119" s="71" t="str">
        <f t="shared" si="4"/>
        <v/>
      </c>
      <c r="C119" s="53"/>
      <c r="D119" s="44"/>
      <c r="E119" s="44"/>
      <c r="F119" s="44"/>
      <c r="G119" s="45"/>
      <c r="H119" s="44"/>
      <c r="I119" s="44"/>
      <c r="J119" s="44"/>
      <c r="K119" s="44"/>
      <c r="L119" s="58" t="str">
        <f t="shared" si="5"/>
        <v/>
      </c>
      <c r="M119" s="47" t="str">
        <f t="shared" si="6"/>
        <v/>
      </c>
    </row>
    <row r="120" spans="1:13" x14ac:dyDescent="0.25">
      <c r="A120" s="50"/>
      <c r="B120" s="71" t="str">
        <f t="shared" si="4"/>
        <v/>
      </c>
      <c r="C120" s="53"/>
      <c r="D120" s="44"/>
      <c r="E120" s="44"/>
      <c r="F120" s="44"/>
      <c r="G120" s="45"/>
      <c r="H120" s="44"/>
      <c r="I120" s="44"/>
      <c r="J120" s="44"/>
      <c r="K120" s="44"/>
      <c r="L120" s="58" t="str">
        <f t="shared" si="5"/>
        <v/>
      </c>
      <c r="M120" s="47" t="str">
        <f t="shared" si="6"/>
        <v/>
      </c>
    </row>
    <row r="121" spans="1:13" x14ac:dyDescent="0.25">
      <c r="A121" s="50"/>
      <c r="B121" s="71" t="str">
        <f t="shared" si="4"/>
        <v/>
      </c>
      <c r="C121" s="53"/>
      <c r="D121" s="44"/>
      <c r="E121" s="44"/>
      <c r="F121" s="44"/>
      <c r="G121" s="45"/>
      <c r="H121" s="44"/>
      <c r="I121" s="44"/>
      <c r="J121" s="44"/>
      <c r="K121" s="44"/>
      <c r="L121" s="58" t="str">
        <f t="shared" si="5"/>
        <v/>
      </c>
      <c r="M121" s="47" t="str">
        <f t="shared" si="6"/>
        <v/>
      </c>
    </row>
    <row r="122" spans="1:13" x14ac:dyDescent="0.25">
      <c r="A122" s="50"/>
      <c r="B122" s="71" t="str">
        <f t="shared" si="4"/>
        <v/>
      </c>
      <c r="C122" s="53"/>
      <c r="D122" s="44"/>
      <c r="E122" s="44"/>
      <c r="F122" s="44"/>
      <c r="G122" s="45"/>
      <c r="H122" s="44"/>
      <c r="I122" s="44"/>
      <c r="J122" s="44"/>
      <c r="K122" s="44"/>
      <c r="L122" s="58" t="str">
        <f t="shared" si="5"/>
        <v/>
      </c>
      <c r="M122" s="47" t="str">
        <f t="shared" si="6"/>
        <v/>
      </c>
    </row>
    <row r="123" spans="1:13" x14ac:dyDescent="0.25">
      <c r="A123" s="50"/>
      <c r="B123" s="71" t="str">
        <f t="shared" si="4"/>
        <v/>
      </c>
      <c r="C123" s="53"/>
      <c r="D123" s="44"/>
      <c r="E123" s="44"/>
      <c r="F123" s="44"/>
      <c r="G123" s="45"/>
      <c r="H123" s="44"/>
      <c r="I123" s="44"/>
      <c r="J123" s="44"/>
      <c r="K123" s="44"/>
      <c r="L123" s="58" t="str">
        <f t="shared" si="5"/>
        <v/>
      </c>
      <c r="M123" s="47" t="str">
        <f t="shared" si="6"/>
        <v/>
      </c>
    </row>
    <row r="124" spans="1:13" x14ac:dyDescent="0.25">
      <c r="A124" s="50"/>
      <c r="B124" s="71" t="str">
        <f t="shared" si="4"/>
        <v/>
      </c>
      <c r="C124" s="53"/>
      <c r="D124" s="44"/>
      <c r="E124" s="44"/>
      <c r="F124" s="44"/>
      <c r="G124" s="45"/>
      <c r="H124" s="44"/>
      <c r="I124" s="44"/>
      <c r="J124" s="44"/>
      <c r="K124" s="44"/>
      <c r="L124" s="58" t="str">
        <f t="shared" si="5"/>
        <v/>
      </c>
      <c r="M124" s="47" t="str">
        <f t="shared" si="6"/>
        <v/>
      </c>
    </row>
    <row r="125" spans="1:13" x14ac:dyDescent="0.25">
      <c r="A125" s="50"/>
      <c r="B125" s="71" t="str">
        <f t="shared" si="4"/>
        <v/>
      </c>
      <c r="C125" s="53"/>
      <c r="D125" s="44"/>
      <c r="E125" s="44"/>
      <c r="F125" s="44"/>
      <c r="G125" s="45"/>
      <c r="H125" s="44"/>
      <c r="I125" s="44"/>
      <c r="J125" s="44"/>
      <c r="K125" s="44"/>
      <c r="L125" s="58" t="str">
        <f t="shared" si="5"/>
        <v/>
      </c>
      <c r="M125" s="47" t="str">
        <f t="shared" si="6"/>
        <v/>
      </c>
    </row>
    <row r="126" spans="1:13" x14ac:dyDescent="0.25">
      <c r="A126" s="50"/>
      <c r="B126" s="71" t="str">
        <f t="shared" si="4"/>
        <v/>
      </c>
      <c r="C126" s="53"/>
      <c r="D126" s="44"/>
      <c r="E126" s="44"/>
      <c r="F126" s="44"/>
      <c r="G126" s="45"/>
      <c r="H126" s="44"/>
      <c r="I126" s="44"/>
      <c r="J126" s="44"/>
      <c r="K126" s="44"/>
      <c r="L126" s="58" t="str">
        <f t="shared" si="5"/>
        <v/>
      </c>
      <c r="M126" s="47" t="str">
        <f t="shared" si="6"/>
        <v/>
      </c>
    </row>
    <row r="127" spans="1:13" x14ac:dyDescent="0.25">
      <c r="A127" s="50"/>
      <c r="B127" s="71" t="str">
        <f t="shared" si="4"/>
        <v/>
      </c>
      <c r="C127" s="53"/>
      <c r="D127" s="44"/>
      <c r="E127" s="44"/>
      <c r="F127" s="44"/>
      <c r="G127" s="45"/>
      <c r="H127" s="44"/>
      <c r="I127" s="44"/>
      <c r="J127" s="44"/>
      <c r="K127" s="44"/>
      <c r="L127" s="58" t="str">
        <f t="shared" si="5"/>
        <v/>
      </c>
      <c r="M127" s="47" t="str">
        <f t="shared" si="6"/>
        <v/>
      </c>
    </row>
    <row r="128" spans="1:13" x14ac:dyDescent="0.25">
      <c r="A128" s="50"/>
      <c r="B128" s="71" t="str">
        <f t="shared" si="4"/>
        <v/>
      </c>
      <c r="C128" s="53"/>
      <c r="D128" s="44"/>
      <c r="E128" s="44"/>
      <c r="F128" s="44"/>
      <c r="G128" s="45"/>
      <c r="H128" s="44"/>
      <c r="I128" s="44"/>
      <c r="J128" s="44"/>
      <c r="K128" s="44"/>
      <c r="L128" s="58" t="str">
        <f t="shared" si="5"/>
        <v/>
      </c>
      <c r="M128" s="47" t="str">
        <f t="shared" si="6"/>
        <v/>
      </c>
    </row>
    <row r="129" spans="1:13" x14ac:dyDescent="0.25">
      <c r="A129" s="50"/>
      <c r="B129" s="71" t="str">
        <f t="shared" si="4"/>
        <v/>
      </c>
      <c r="C129" s="53"/>
      <c r="D129" s="44"/>
      <c r="E129" s="44"/>
      <c r="F129" s="44"/>
      <c r="G129" s="45"/>
      <c r="H129" s="44"/>
      <c r="I129" s="44"/>
      <c r="J129" s="44"/>
      <c r="K129" s="44"/>
      <c r="L129" s="58" t="str">
        <f t="shared" si="5"/>
        <v/>
      </c>
      <c r="M129" s="47" t="str">
        <f t="shared" si="6"/>
        <v/>
      </c>
    </row>
    <row r="130" spans="1:13" x14ac:dyDescent="0.25">
      <c r="A130" s="50"/>
      <c r="B130" s="71" t="str">
        <f t="shared" si="4"/>
        <v/>
      </c>
      <c r="C130" s="53"/>
      <c r="D130" s="44"/>
      <c r="E130" s="44"/>
      <c r="F130" s="44"/>
      <c r="G130" s="45"/>
      <c r="H130" s="44"/>
      <c r="I130" s="44"/>
      <c r="J130" s="44"/>
      <c r="K130" s="44"/>
      <c r="L130" s="58" t="str">
        <f t="shared" si="5"/>
        <v/>
      </c>
      <c r="M130" s="47" t="str">
        <f t="shared" si="6"/>
        <v/>
      </c>
    </row>
    <row r="131" spans="1:13" x14ac:dyDescent="0.25">
      <c r="A131" s="50"/>
      <c r="B131" s="71" t="str">
        <f t="shared" si="4"/>
        <v/>
      </c>
      <c r="C131" s="53"/>
      <c r="D131" s="44"/>
      <c r="E131" s="44"/>
      <c r="F131" s="44"/>
      <c r="G131" s="45"/>
      <c r="H131" s="44"/>
      <c r="I131" s="44"/>
      <c r="J131" s="44"/>
      <c r="K131" s="44"/>
      <c r="L131" s="58" t="str">
        <f t="shared" si="5"/>
        <v/>
      </c>
      <c r="M131" s="47" t="str">
        <f t="shared" si="6"/>
        <v/>
      </c>
    </row>
    <row r="132" spans="1:13" x14ac:dyDescent="0.25">
      <c r="A132" s="50"/>
      <c r="B132" s="71" t="str">
        <f t="shared" si="4"/>
        <v/>
      </c>
      <c r="C132" s="53"/>
      <c r="D132" s="44"/>
      <c r="E132" s="44"/>
      <c r="F132" s="44"/>
      <c r="G132" s="45"/>
      <c r="H132" s="44"/>
      <c r="I132" s="44"/>
      <c r="J132" s="44"/>
      <c r="K132" s="44"/>
      <c r="L132" s="58" t="str">
        <f t="shared" si="5"/>
        <v/>
      </c>
      <c r="M132" s="47" t="str">
        <f t="shared" si="6"/>
        <v/>
      </c>
    </row>
    <row r="133" spans="1:13" x14ac:dyDescent="0.25">
      <c r="A133" s="50"/>
      <c r="B133" s="71" t="str">
        <f t="shared" si="4"/>
        <v/>
      </c>
      <c r="C133" s="53"/>
      <c r="D133" s="44"/>
      <c r="E133" s="44"/>
      <c r="F133" s="44"/>
      <c r="G133" s="45"/>
      <c r="H133" s="44"/>
      <c r="I133" s="44"/>
      <c r="J133" s="44"/>
      <c r="K133" s="44"/>
      <c r="L133" s="58" t="str">
        <f t="shared" si="5"/>
        <v/>
      </c>
      <c r="M133" s="47" t="str">
        <f t="shared" si="6"/>
        <v/>
      </c>
    </row>
    <row r="134" spans="1:13" x14ac:dyDescent="0.25">
      <c r="A134" s="50"/>
      <c r="B134" s="71" t="str">
        <f t="shared" si="4"/>
        <v/>
      </c>
      <c r="C134" s="53"/>
      <c r="D134" s="44"/>
      <c r="E134" s="44"/>
      <c r="F134" s="44"/>
      <c r="G134" s="45"/>
      <c r="H134" s="44"/>
      <c r="I134" s="44"/>
      <c r="J134" s="44"/>
      <c r="K134" s="44"/>
      <c r="L134" s="58" t="str">
        <f t="shared" si="5"/>
        <v/>
      </c>
      <c r="M134" s="47" t="str">
        <f t="shared" si="6"/>
        <v/>
      </c>
    </row>
    <row r="135" spans="1:13" x14ac:dyDescent="0.25">
      <c r="A135" s="50"/>
      <c r="B135" s="71" t="str">
        <f t="shared" si="4"/>
        <v/>
      </c>
      <c r="C135" s="53"/>
      <c r="D135" s="44"/>
      <c r="E135" s="44"/>
      <c r="F135" s="44"/>
      <c r="G135" s="45"/>
      <c r="H135" s="44"/>
      <c r="I135" s="44"/>
      <c r="J135" s="44"/>
      <c r="K135" s="44"/>
      <c r="L135" s="58" t="str">
        <f t="shared" si="5"/>
        <v/>
      </c>
      <c r="M135" s="47" t="str">
        <f t="shared" si="6"/>
        <v/>
      </c>
    </row>
    <row r="136" spans="1:13" x14ac:dyDescent="0.25">
      <c r="A136" s="50"/>
      <c r="B136" s="71" t="str">
        <f t="shared" si="4"/>
        <v/>
      </c>
      <c r="C136" s="53"/>
      <c r="D136" s="44"/>
      <c r="E136" s="44"/>
      <c r="F136" s="44"/>
      <c r="G136" s="45"/>
      <c r="H136" s="44"/>
      <c r="I136" s="44"/>
      <c r="J136" s="44"/>
      <c r="K136" s="44"/>
      <c r="L136" s="58" t="str">
        <f t="shared" si="5"/>
        <v/>
      </c>
      <c r="M136" s="47" t="str">
        <f t="shared" si="6"/>
        <v/>
      </c>
    </row>
    <row r="137" spans="1:13" x14ac:dyDescent="0.25">
      <c r="A137" s="50"/>
      <c r="B137" s="71" t="str">
        <f t="shared" si="4"/>
        <v/>
      </c>
      <c r="C137" s="53"/>
      <c r="D137" s="44"/>
      <c r="E137" s="44"/>
      <c r="F137" s="44"/>
      <c r="G137" s="45"/>
      <c r="H137" s="44"/>
      <c r="I137" s="44"/>
      <c r="J137" s="44"/>
      <c r="K137" s="44"/>
      <c r="L137" s="58" t="str">
        <f t="shared" si="5"/>
        <v/>
      </c>
      <c r="M137" s="47" t="str">
        <f t="shared" si="6"/>
        <v/>
      </c>
    </row>
    <row r="138" spans="1:13" x14ac:dyDescent="0.25">
      <c r="A138" s="50"/>
      <c r="B138" s="71" t="str">
        <f t="shared" si="4"/>
        <v/>
      </c>
      <c r="C138" s="53"/>
      <c r="D138" s="44"/>
      <c r="E138" s="44"/>
      <c r="F138" s="44"/>
      <c r="G138" s="45"/>
      <c r="H138" s="44"/>
      <c r="I138" s="44"/>
      <c r="J138" s="44"/>
      <c r="K138" s="44"/>
      <c r="L138" s="58" t="str">
        <f t="shared" si="5"/>
        <v/>
      </c>
      <c r="M138" s="47" t="str">
        <f t="shared" si="6"/>
        <v/>
      </c>
    </row>
    <row r="139" spans="1:13" x14ac:dyDescent="0.25">
      <c r="A139" s="50"/>
      <c r="B139" s="71" t="str">
        <f t="shared" si="4"/>
        <v/>
      </c>
      <c r="C139" s="53"/>
      <c r="D139" s="44"/>
      <c r="E139" s="44"/>
      <c r="F139" s="44"/>
      <c r="G139" s="45"/>
      <c r="H139" s="44"/>
      <c r="I139" s="44"/>
      <c r="J139" s="44"/>
      <c r="K139" s="44"/>
      <c r="L139" s="58" t="str">
        <f t="shared" si="5"/>
        <v/>
      </c>
      <c r="M139" s="47" t="str">
        <f t="shared" si="6"/>
        <v/>
      </c>
    </row>
    <row r="140" spans="1:13" x14ac:dyDescent="0.25">
      <c r="A140" s="50"/>
      <c r="B140" s="71" t="str">
        <f t="shared" si="4"/>
        <v/>
      </c>
      <c r="C140" s="53"/>
      <c r="D140" s="44"/>
      <c r="E140" s="44"/>
      <c r="F140" s="44"/>
      <c r="G140" s="45"/>
      <c r="H140" s="44"/>
      <c r="I140" s="44"/>
      <c r="J140" s="44"/>
      <c r="K140" s="44"/>
      <c r="L140" s="58" t="str">
        <f t="shared" si="5"/>
        <v/>
      </c>
      <c r="M140" s="47" t="str">
        <f t="shared" si="6"/>
        <v/>
      </c>
    </row>
    <row r="141" spans="1:13" x14ac:dyDescent="0.25">
      <c r="A141" s="50"/>
      <c r="B141" s="71" t="str">
        <f t="shared" ref="B141:B160" si="7">IF(OR(C141&lt;&gt;"",D141&lt;&gt;"",E141&lt;&gt;"",F141&lt;&gt;"",G141&lt;&gt;"",H141&lt;&gt;"",I141&lt;&gt;"",J141&lt;&gt;"",K141&lt;&gt;""),B140+1,"")</f>
        <v/>
      </c>
      <c r="C141" s="53"/>
      <c r="D141" s="44"/>
      <c r="E141" s="44"/>
      <c r="F141" s="44"/>
      <c r="G141" s="45"/>
      <c r="H141" s="44"/>
      <c r="I141" s="44"/>
      <c r="J141" s="44"/>
      <c r="K141" s="44"/>
      <c r="L141" s="58" t="str">
        <f t="shared" ref="L141:L160" si="8">IF(M141&lt;&gt;"","Erreur","")</f>
        <v/>
      </c>
      <c r="M141" s="47" t="str">
        <f t="shared" ref="M141:M160" si="9">IF(G141&gt;$D$2,"Format erroné ou date renseignée supérieure à la date d'échéance.","")</f>
        <v/>
      </c>
    </row>
    <row r="142" spans="1:13" x14ac:dyDescent="0.25">
      <c r="A142" s="50"/>
      <c r="B142" s="71" t="str">
        <f t="shared" si="7"/>
        <v/>
      </c>
      <c r="C142" s="53"/>
      <c r="D142" s="44"/>
      <c r="E142" s="44"/>
      <c r="F142" s="44"/>
      <c r="G142" s="45"/>
      <c r="H142" s="44"/>
      <c r="I142" s="44"/>
      <c r="J142" s="44"/>
      <c r="K142" s="44"/>
      <c r="L142" s="58" t="str">
        <f t="shared" si="8"/>
        <v/>
      </c>
      <c r="M142" s="47" t="str">
        <f t="shared" si="9"/>
        <v/>
      </c>
    </row>
    <row r="143" spans="1:13" x14ac:dyDescent="0.25">
      <c r="A143" s="50"/>
      <c r="B143" s="71" t="str">
        <f t="shared" si="7"/>
        <v/>
      </c>
      <c r="C143" s="53"/>
      <c r="D143" s="44"/>
      <c r="E143" s="44"/>
      <c r="F143" s="44"/>
      <c r="G143" s="45"/>
      <c r="H143" s="44"/>
      <c r="I143" s="44"/>
      <c r="J143" s="44"/>
      <c r="K143" s="44"/>
      <c r="L143" s="58" t="str">
        <f t="shared" si="8"/>
        <v/>
      </c>
      <c r="M143" s="47" t="str">
        <f t="shared" si="9"/>
        <v/>
      </c>
    </row>
    <row r="144" spans="1:13" x14ac:dyDescent="0.25">
      <c r="A144" s="50"/>
      <c r="B144" s="71" t="str">
        <f t="shared" si="7"/>
        <v/>
      </c>
      <c r="C144" s="53"/>
      <c r="D144" s="44"/>
      <c r="E144" s="44"/>
      <c r="F144" s="44"/>
      <c r="G144" s="45"/>
      <c r="H144" s="44"/>
      <c r="I144" s="44"/>
      <c r="J144" s="44"/>
      <c r="K144" s="44"/>
      <c r="L144" s="58" t="str">
        <f t="shared" si="8"/>
        <v/>
      </c>
      <c r="M144" s="47" t="str">
        <f t="shared" si="9"/>
        <v/>
      </c>
    </row>
    <row r="145" spans="1:13" x14ac:dyDescent="0.25">
      <c r="A145" s="50"/>
      <c r="B145" s="71" t="str">
        <f t="shared" si="7"/>
        <v/>
      </c>
      <c r="C145" s="53"/>
      <c r="D145" s="44"/>
      <c r="E145" s="44"/>
      <c r="F145" s="44"/>
      <c r="G145" s="45"/>
      <c r="H145" s="44"/>
      <c r="I145" s="44"/>
      <c r="J145" s="44"/>
      <c r="K145" s="44"/>
      <c r="L145" s="58" t="str">
        <f t="shared" si="8"/>
        <v/>
      </c>
      <c r="M145" s="47" t="str">
        <f t="shared" si="9"/>
        <v/>
      </c>
    </row>
    <row r="146" spans="1:13" x14ac:dyDescent="0.25">
      <c r="A146" s="50"/>
      <c r="B146" s="71" t="str">
        <f t="shared" si="7"/>
        <v/>
      </c>
      <c r="C146" s="53"/>
      <c r="D146" s="44"/>
      <c r="E146" s="44"/>
      <c r="F146" s="44"/>
      <c r="G146" s="45"/>
      <c r="H146" s="44"/>
      <c r="I146" s="44"/>
      <c r="J146" s="44"/>
      <c r="K146" s="44"/>
      <c r="L146" s="58" t="str">
        <f t="shared" si="8"/>
        <v/>
      </c>
      <c r="M146" s="47" t="str">
        <f t="shared" si="9"/>
        <v/>
      </c>
    </row>
    <row r="147" spans="1:13" x14ac:dyDescent="0.25">
      <c r="A147" s="50"/>
      <c r="B147" s="71" t="str">
        <f t="shared" si="7"/>
        <v/>
      </c>
      <c r="C147" s="53"/>
      <c r="D147" s="44"/>
      <c r="E147" s="44"/>
      <c r="F147" s="44"/>
      <c r="G147" s="45"/>
      <c r="H147" s="44"/>
      <c r="I147" s="44"/>
      <c r="J147" s="44"/>
      <c r="K147" s="44"/>
      <c r="L147" s="58" t="str">
        <f t="shared" si="8"/>
        <v/>
      </c>
      <c r="M147" s="47" t="str">
        <f t="shared" si="9"/>
        <v/>
      </c>
    </row>
    <row r="148" spans="1:13" x14ac:dyDescent="0.25">
      <c r="A148" s="50"/>
      <c r="B148" s="71" t="str">
        <f t="shared" si="7"/>
        <v/>
      </c>
      <c r="C148" s="53"/>
      <c r="D148" s="44"/>
      <c r="E148" s="44"/>
      <c r="F148" s="44"/>
      <c r="G148" s="45"/>
      <c r="H148" s="44"/>
      <c r="I148" s="44"/>
      <c r="J148" s="44"/>
      <c r="K148" s="44"/>
      <c r="L148" s="58" t="str">
        <f t="shared" si="8"/>
        <v/>
      </c>
      <c r="M148" s="47" t="str">
        <f t="shared" si="9"/>
        <v/>
      </c>
    </row>
    <row r="149" spans="1:13" x14ac:dyDescent="0.25">
      <c r="A149" s="50"/>
      <c r="B149" s="71" t="str">
        <f t="shared" si="7"/>
        <v/>
      </c>
      <c r="C149" s="53"/>
      <c r="D149" s="44"/>
      <c r="E149" s="44"/>
      <c r="F149" s="44"/>
      <c r="G149" s="45"/>
      <c r="H149" s="44"/>
      <c r="I149" s="44"/>
      <c r="J149" s="44"/>
      <c r="K149" s="44"/>
      <c r="L149" s="58" t="str">
        <f t="shared" si="8"/>
        <v/>
      </c>
      <c r="M149" s="47" t="str">
        <f t="shared" si="9"/>
        <v/>
      </c>
    </row>
    <row r="150" spans="1:13" x14ac:dyDescent="0.25">
      <c r="A150" s="50"/>
      <c r="B150" s="71" t="str">
        <f t="shared" si="7"/>
        <v/>
      </c>
      <c r="C150" s="53"/>
      <c r="D150" s="44"/>
      <c r="E150" s="44"/>
      <c r="F150" s="44"/>
      <c r="G150" s="45"/>
      <c r="H150" s="44"/>
      <c r="I150" s="44"/>
      <c r="J150" s="44"/>
      <c r="K150" s="44"/>
      <c r="L150" s="58" t="str">
        <f t="shared" si="8"/>
        <v/>
      </c>
      <c r="M150" s="47" t="str">
        <f t="shared" si="9"/>
        <v/>
      </c>
    </row>
    <row r="151" spans="1:13" x14ac:dyDescent="0.25">
      <c r="A151" s="50"/>
      <c r="B151" s="71" t="str">
        <f t="shared" si="7"/>
        <v/>
      </c>
      <c r="C151" s="53"/>
      <c r="D151" s="44"/>
      <c r="E151" s="44"/>
      <c r="F151" s="44"/>
      <c r="G151" s="45"/>
      <c r="H151" s="44"/>
      <c r="I151" s="44"/>
      <c r="J151" s="44"/>
      <c r="K151" s="44"/>
      <c r="L151" s="58" t="str">
        <f t="shared" si="8"/>
        <v/>
      </c>
      <c r="M151" s="47" t="str">
        <f t="shared" si="9"/>
        <v/>
      </c>
    </row>
    <row r="152" spans="1:13" x14ac:dyDescent="0.25">
      <c r="A152" s="50"/>
      <c r="B152" s="71" t="str">
        <f t="shared" si="7"/>
        <v/>
      </c>
      <c r="C152" s="53"/>
      <c r="D152" s="44"/>
      <c r="E152" s="44"/>
      <c r="F152" s="44"/>
      <c r="G152" s="45"/>
      <c r="H152" s="44"/>
      <c r="I152" s="44"/>
      <c r="J152" s="44"/>
      <c r="K152" s="44"/>
      <c r="L152" s="58" t="str">
        <f t="shared" si="8"/>
        <v/>
      </c>
      <c r="M152" s="47" t="str">
        <f t="shared" si="9"/>
        <v/>
      </c>
    </row>
    <row r="153" spans="1:13" x14ac:dyDescent="0.25">
      <c r="A153" s="50"/>
      <c r="B153" s="71" t="str">
        <f t="shared" si="7"/>
        <v/>
      </c>
      <c r="C153" s="53"/>
      <c r="D153" s="44"/>
      <c r="E153" s="44"/>
      <c r="F153" s="44"/>
      <c r="G153" s="45"/>
      <c r="H153" s="44"/>
      <c r="I153" s="44"/>
      <c r="J153" s="44"/>
      <c r="K153" s="44"/>
      <c r="L153" s="58" t="str">
        <f t="shared" si="8"/>
        <v/>
      </c>
      <c r="M153" s="47" t="str">
        <f t="shared" si="9"/>
        <v/>
      </c>
    </row>
    <row r="154" spans="1:13" x14ac:dyDescent="0.25">
      <c r="A154" s="50"/>
      <c r="B154" s="71" t="str">
        <f t="shared" si="7"/>
        <v/>
      </c>
      <c r="C154" s="53"/>
      <c r="D154" s="44"/>
      <c r="E154" s="44"/>
      <c r="F154" s="44"/>
      <c r="G154" s="45"/>
      <c r="H154" s="44"/>
      <c r="I154" s="44"/>
      <c r="J154" s="44"/>
      <c r="K154" s="44"/>
      <c r="L154" s="58" t="str">
        <f t="shared" si="8"/>
        <v/>
      </c>
      <c r="M154" s="47" t="str">
        <f t="shared" si="9"/>
        <v/>
      </c>
    </row>
    <row r="155" spans="1:13" x14ac:dyDescent="0.25">
      <c r="A155" s="50"/>
      <c r="B155" s="71" t="str">
        <f t="shared" si="7"/>
        <v/>
      </c>
      <c r="C155" s="53"/>
      <c r="D155" s="44"/>
      <c r="E155" s="44"/>
      <c r="F155" s="44"/>
      <c r="G155" s="45"/>
      <c r="H155" s="44"/>
      <c r="I155" s="44"/>
      <c r="J155" s="44"/>
      <c r="K155" s="44"/>
      <c r="L155" s="58" t="str">
        <f t="shared" si="8"/>
        <v/>
      </c>
      <c r="M155" s="47" t="str">
        <f t="shared" si="9"/>
        <v/>
      </c>
    </row>
    <row r="156" spans="1:13" x14ac:dyDescent="0.25">
      <c r="A156" s="50"/>
      <c r="B156" s="71" t="str">
        <f t="shared" si="7"/>
        <v/>
      </c>
      <c r="C156" s="53"/>
      <c r="D156" s="44"/>
      <c r="E156" s="44"/>
      <c r="F156" s="44"/>
      <c r="G156" s="45"/>
      <c r="H156" s="44"/>
      <c r="I156" s="44"/>
      <c r="J156" s="44"/>
      <c r="K156" s="44"/>
      <c r="L156" s="58" t="str">
        <f t="shared" si="8"/>
        <v/>
      </c>
      <c r="M156" s="47" t="str">
        <f t="shared" si="9"/>
        <v/>
      </c>
    </row>
    <row r="157" spans="1:13" x14ac:dyDescent="0.25">
      <c r="A157" s="50"/>
      <c r="B157" s="71" t="str">
        <f t="shared" si="7"/>
        <v/>
      </c>
      <c r="C157" s="53"/>
      <c r="D157" s="44"/>
      <c r="E157" s="44"/>
      <c r="F157" s="44"/>
      <c r="G157" s="45"/>
      <c r="H157" s="44"/>
      <c r="I157" s="44"/>
      <c r="J157" s="44"/>
      <c r="K157" s="44"/>
      <c r="L157" s="58" t="str">
        <f t="shared" si="8"/>
        <v/>
      </c>
      <c r="M157" s="47" t="str">
        <f t="shared" si="9"/>
        <v/>
      </c>
    </row>
    <row r="158" spans="1:13" x14ac:dyDescent="0.25">
      <c r="A158" s="50"/>
      <c r="B158" s="71" t="str">
        <f t="shared" si="7"/>
        <v/>
      </c>
      <c r="C158" s="53"/>
      <c r="D158" s="44"/>
      <c r="E158" s="44"/>
      <c r="F158" s="44"/>
      <c r="G158" s="45"/>
      <c r="H158" s="44"/>
      <c r="I158" s="44"/>
      <c r="J158" s="44"/>
      <c r="K158" s="44"/>
      <c r="L158" s="58" t="str">
        <f t="shared" si="8"/>
        <v/>
      </c>
      <c r="M158" s="47" t="str">
        <f t="shared" si="9"/>
        <v/>
      </c>
    </row>
    <row r="159" spans="1:13" x14ac:dyDescent="0.25">
      <c r="A159" s="50"/>
      <c r="B159" s="71" t="str">
        <f t="shared" si="7"/>
        <v/>
      </c>
      <c r="C159" s="53"/>
      <c r="D159" s="44"/>
      <c r="E159" s="44"/>
      <c r="F159" s="44"/>
      <c r="G159" s="45"/>
      <c r="H159" s="44"/>
      <c r="I159" s="44"/>
      <c r="J159" s="44"/>
      <c r="K159" s="44"/>
      <c r="L159" s="58" t="str">
        <f t="shared" si="8"/>
        <v/>
      </c>
      <c r="M159" s="47" t="str">
        <f t="shared" si="9"/>
        <v/>
      </c>
    </row>
    <row r="160" spans="1:13" x14ac:dyDescent="0.25">
      <c r="A160" s="50"/>
      <c r="B160" s="71" t="str">
        <f t="shared" si="7"/>
        <v/>
      </c>
      <c r="C160" s="53"/>
      <c r="D160" s="44"/>
      <c r="E160" s="44"/>
      <c r="F160" s="44"/>
      <c r="G160" s="45"/>
      <c r="H160" s="44"/>
      <c r="I160" s="44"/>
      <c r="J160" s="44"/>
      <c r="K160" s="44"/>
      <c r="L160" s="58" t="str">
        <f t="shared" si="8"/>
        <v/>
      </c>
      <c r="M160" s="47" t="str">
        <f t="shared" si="9"/>
        <v/>
      </c>
    </row>
  </sheetData>
  <sheetProtection algorithmName="SHA-512" hashValue="2H/l+Og/URA8+0jA1BYd07D/lg3tkvEAcnoJUh0GtnXc3nO3/ngKp2oHoOam73Ixn47EmMWcy8ArznA72U1QRQ==" saltValue="17EbXXK6YjUknBpx/d6kNw==" spinCount="100000" sheet="1" objects="1" scenarios="1" selectLockedCells="1"/>
  <mergeCells count="1">
    <mergeCell ref="B8:E8"/>
  </mergeCells>
  <conditionalFormatting sqref="D2">
    <cfRule type="expression" dxfId="96" priority="8">
      <formula>$D$2=""</formula>
    </cfRule>
  </conditionalFormatting>
  <conditionalFormatting sqref="G11">
    <cfRule type="expression" dxfId="95" priority="7">
      <formula>L11="Erreur"</formula>
    </cfRule>
  </conditionalFormatting>
  <conditionalFormatting sqref="C11:K11">
    <cfRule type="expression" dxfId="94" priority="4">
      <formula>$L11="Erreur"</formula>
    </cfRule>
  </conditionalFormatting>
  <conditionalFormatting sqref="G12:G160">
    <cfRule type="expression" dxfId="93" priority="3">
      <formula>L12="Erreur"</formula>
    </cfRule>
  </conditionalFormatting>
  <conditionalFormatting sqref="L3">
    <cfRule type="expression" dxfId="92" priority="2">
      <formula>N3&gt;0</formula>
    </cfRule>
  </conditionalFormatting>
  <conditionalFormatting sqref="M3">
    <cfRule type="expression" dxfId="91" priority="1">
      <formula>N3&gt;0</formula>
    </cfRule>
  </conditionalFormatting>
  <pageMargins left="0.7" right="0.7" top="0.75" bottom="0.75" header="0.3" footer="0.3"/>
  <pageSetup orientation="portrait"/>
  <extLst>
    <ext xmlns:x14="http://schemas.microsoft.com/office/spreadsheetml/2009/9/main" uri="{CCE6A557-97BC-4b89-ADB6-D9C93CAAB3DF}">
      <x14:dataValidations xmlns:xm="http://schemas.microsoft.com/office/excel/2006/main" count="1">
        <x14:dataValidation type="list" allowBlank="1" showInputMessage="1" showErrorMessage="1" errorTitle="Saisie non valide" error="Seules les valeurs Madame et Monsieur sont autorisées.">
          <x14:formula1>
            <xm:f>'@lists'!$A$10:$B$10</xm:f>
          </x14:formula1>
          <xm:sqref>C11:C160</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N160"/>
  <sheetViews>
    <sheetView workbookViewId="0">
      <selection activeCell="C11" sqref="C11"/>
    </sheetView>
  </sheetViews>
  <sheetFormatPr baseColWidth="10" defaultRowHeight="13.2" x14ac:dyDescent="0.25"/>
  <cols>
    <col min="1" max="1" width="13" customWidth="1"/>
    <col min="2" max="11" width="21.5546875" customWidth="1"/>
    <col min="12" max="12" width="7.6640625" customWidth="1"/>
    <col min="13" max="13" width="62.6640625" customWidth="1"/>
  </cols>
  <sheetData>
    <row r="1" spans="1:14" ht="46.8" x14ac:dyDescent="0.25">
      <c r="A1" s="1"/>
      <c r="B1" s="11"/>
      <c r="C1" s="18"/>
      <c r="D1" s="9"/>
      <c r="E1" s="7"/>
      <c r="L1" s="67" t="s">
        <v>578</v>
      </c>
      <c r="M1" s="65" t="s">
        <v>579</v>
      </c>
    </row>
    <row r="2" spans="1:14" ht="13.8" x14ac:dyDescent="0.25">
      <c r="A2" s="4" t="s">
        <v>239</v>
      </c>
      <c r="B2" s="2">
        <f>'TB001001'!B2</f>
        <v>0</v>
      </c>
      <c r="C2" s="19" t="s">
        <v>199</v>
      </c>
      <c r="D2" s="38">
        <f>'TB001001'!D2</f>
        <v>45657</v>
      </c>
    </row>
    <row r="3" spans="1:14" ht="31.8" x14ac:dyDescent="0.3">
      <c r="A3" s="4"/>
      <c r="B3" s="2"/>
      <c r="C3" s="19"/>
      <c r="D3" s="3"/>
      <c r="L3" s="66" t="str">
        <f>IF(N3&gt;0,"L","J")</f>
        <v>L</v>
      </c>
      <c r="M3" s="63" t="str">
        <f>IF(N3&gt;0,"Votre formulaire contient des erreurs. Vous ne pouvez pas le déposer sur le portail ONEGATE","Votre formulaire ne contient pas d'erreur. Vous pouvez le déposer sur le portail ONEGATE")</f>
        <v>Votre formulaire contient des erreurs. Vous ne pouvez pas le déposer sur le portail ONEGATE</v>
      </c>
      <c r="N3" s="58">
        <f>'TB001001'!I3</f>
        <v>94</v>
      </c>
    </row>
    <row r="4" spans="1:14" ht="13.8" x14ac:dyDescent="0.25">
      <c r="A4" s="4" t="s">
        <v>188</v>
      </c>
      <c r="B4" s="2">
        <f>'TB001001'!B4</f>
        <v>0</v>
      </c>
      <c r="C4" s="19"/>
      <c r="D4" s="23"/>
    </row>
    <row r="5" spans="1:14" ht="13.8" x14ac:dyDescent="0.25">
      <c r="A5" s="5" t="s">
        <v>240</v>
      </c>
      <c r="B5" s="12" t="str">
        <f>IF('TB000501'!D11="Remis",B7,IF('TB000501'!D11="Non remis",CONCATENATE(B7,"_unfiled"),""))</f>
        <v>TB.02.01</v>
      </c>
      <c r="C5" s="20"/>
      <c r="D5" s="16"/>
      <c r="F5" s="47"/>
    </row>
    <row r="7" spans="1:14" ht="13.8" x14ac:dyDescent="0.25">
      <c r="A7" s="7"/>
      <c r="B7" s="10" t="s">
        <v>486</v>
      </c>
    </row>
    <row r="8" spans="1:14" x14ac:dyDescent="0.25">
      <c r="B8" s="73" t="s">
        <v>582</v>
      </c>
      <c r="C8" s="74"/>
      <c r="D8" s="74"/>
      <c r="E8" s="74"/>
    </row>
    <row r="9" spans="1:14" x14ac:dyDescent="0.25">
      <c r="B9" s="14" t="s">
        <v>323</v>
      </c>
      <c r="C9" s="14" t="s">
        <v>364</v>
      </c>
      <c r="D9" s="14" t="s">
        <v>314</v>
      </c>
      <c r="E9" s="14" t="s">
        <v>361</v>
      </c>
      <c r="F9" s="14" t="s">
        <v>206</v>
      </c>
      <c r="G9" s="14" t="s">
        <v>186</v>
      </c>
      <c r="H9" s="14" t="s">
        <v>322</v>
      </c>
      <c r="I9" s="14" t="s">
        <v>177</v>
      </c>
      <c r="J9" s="14" t="s">
        <v>434</v>
      </c>
      <c r="K9" s="14" t="s">
        <v>433</v>
      </c>
    </row>
    <row r="10" spans="1:14" x14ac:dyDescent="0.25">
      <c r="B10" s="21" t="s">
        <v>125</v>
      </c>
      <c r="C10" s="21" t="s">
        <v>126</v>
      </c>
      <c r="D10" s="21" t="s">
        <v>127</v>
      </c>
      <c r="E10" s="21" t="s">
        <v>128</v>
      </c>
      <c r="F10" s="21" t="s">
        <v>129</v>
      </c>
      <c r="G10" s="21" t="s">
        <v>130</v>
      </c>
      <c r="H10" s="21" t="s">
        <v>131</v>
      </c>
      <c r="I10" s="21" t="s">
        <v>132</v>
      </c>
      <c r="J10" s="21" t="s">
        <v>133</v>
      </c>
      <c r="K10" s="21" t="s">
        <v>134</v>
      </c>
    </row>
    <row r="11" spans="1:14" x14ac:dyDescent="0.25">
      <c r="A11" s="6"/>
      <c r="B11" s="71" t="str">
        <f>IF(AND(C11&lt;&gt;"",D11&lt;&gt;"",E11&lt;&gt;"",F11&lt;&gt;"",G11&lt;&gt;"",H11&lt;&gt;"",I11&lt;&gt;"",J11&lt;&gt;"",K11&lt;&gt;""),1,"")</f>
        <v/>
      </c>
      <c r="C11" s="53"/>
      <c r="D11" s="44"/>
      <c r="E11" s="44"/>
      <c r="F11" s="44"/>
      <c r="G11" s="45"/>
      <c r="H11" s="44"/>
      <c r="I11" s="44"/>
      <c r="J11" s="44"/>
      <c r="K11" s="44"/>
      <c r="L11" s="58" t="str">
        <f>IF(M11&lt;&gt;"","Erreur","")</f>
        <v>Erreur</v>
      </c>
      <c r="M11" s="47" t="str">
        <f>IF($B$11&lt;&gt;1,"Le tableau étant remis, au moins une ligne doit être renseignée.",IF(G11&gt;$D$2,"Format erroné ou date renseignée supérieure à la date d'échéance.",""))</f>
        <v>Le tableau étant remis, au moins une ligne doit être renseignée.</v>
      </c>
    </row>
    <row r="12" spans="1:14" x14ac:dyDescent="0.25">
      <c r="A12" s="50"/>
      <c r="B12" s="71" t="str">
        <f>IF(OR(C12&lt;&gt;"",D12&lt;&gt;"",E12&lt;&gt;"",F12&lt;&gt;"",G12&lt;&gt;"",H12&lt;&gt;"",I12&lt;&gt;"",J12&lt;&gt;"",K12&lt;&gt;""),B11+1,"")</f>
        <v/>
      </c>
      <c r="C12" s="53"/>
      <c r="D12" s="44"/>
      <c r="E12" s="44"/>
      <c r="F12" s="44"/>
      <c r="G12" s="45"/>
      <c r="H12" s="44"/>
      <c r="I12" s="44"/>
      <c r="J12" s="44"/>
      <c r="K12" s="44"/>
      <c r="L12" s="58" t="str">
        <f t="shared" ref="L12" si="0">IF(M12&lt;&gt;"","Erreur","")</f>
        <v/>
      </c>
      <c r="M12" s="47" t="str">
        <f>IF(G12&gt;$D$2,"Format erroné ou date renseignée supérieure à la date d'échéance.","")</f>
        <v/>
      </c>
    </row>
    <row r="13" spans="1:14" x14ac:dyDescent="0.25">
      <c r="A13" s="50"/>
      <c r="B13" s="71" t="str">
        <f t="shared" ref="B13:B76" si="1">IF(OR(C13&lt;&gt;"",D13&lt;&gt;"",E13&lt;&gt;"",F13&lt;&gt;"",G13&lt;&gt;"",H13&lt;&gt;"",I13&lt;&gt;"",J13&lt;&gt;"",K13&lt;&gt;""),B12+1,"")</f>
        <v/>
      </c>
      <c r="C13" s="53"/>
      <c r="D13" s="44"/>
      <c r="E13" s="44"/>
      <c r="F13" s="44"/>
      <c r="G13" s="45"/>
      <c r="H13" s="44"/>
      <c r="I13" s="44"/>
      <c r="J13" s="44"/>
      <c r="K13" s="44"/>
      <c r="L13" s="58" t="str">
        <f t="shared" ref="L13:L76" si="2">IF(M13&lt;&gt;"","Erreur","")</f>
        <v/>
      </c>
      <c r="M13" s="47" t="str">
        <f t="shared" ref="M13:M76" si="3">IF(G13&gt;$D$2,"Format erroné ou date renseignée supérieure à la date d'échéance.","")</f>
        <v/>
      </c>
    </row>
    <row r="14" spans="1:14" x14ac:dyDescent="0.25">
      <c r="A14" s="50"/>
      <c r="B14" s="71" t="str">
        <f t="shared" si="1"/>
        <v/>
      </c>
      <c r="C14" s="53"/>
      <c r="D14" s="44"/>
      <c r="E14" s="44"/>
      <c r="F14" s="44"/>
      <c r="G14" s="45"/>
      <c r="H14" s="44"/>
      <c r="I14" s="44"/>
      <c r="J14" s="44"/>
      <c r="K14" s="44"/>
      <c r="L14" s="58" t="str">
        <f t="shared" si="2"/>
        <v/>
      </c>
      <c r="M14" s="47" t="str">
        <f t="shared" si="3"/>
        <v/>
      </c>
    </row>
    <row r="15" spans="1:14" x14ac:dyDescent="0.25">
      <c r="A15" s="50"/>
      <c r="B15" s="71" t="str">
        <f t="shared" si="1"/>
        <v/>
      </c>
      <c r="C15" s="53"/>
      <c r="D15" s="44"/>
      <c r="E15" s="44"/>
      <c r="F15" s="44"/>
      <c r="G15" s="45"/>
      <c r="H15" s="44"/>
      <c r="I15" s="44"/>
      <c r="J15" s="44"/>
      <c r="K15" s="44"/>
      <c r="L15" s="58" t="str">
        <f t="shared" si="2"/>
        <v/>
      </c>
      <c r="M15" s="47" t="str">
        <f t="shared" si="3"/>
        <v/>
      </c>
    </row>
    <row r="16" spans="1:14" x14ac:dyDescent="0.25">
      <c r="A16" s="50"/>
      <c r="B16" s="71" t="str">
        <f t="shared" si="1"/>
        <v/>
      </c>
      <c r="C16" s="53"/>
      <c r="D16" s="44"/>
      <c r="E16" s="44"/>
      <c r="F16" s="44"/>
      <c r="G16" s="45"/>
      <c r="H16" s="44"/>
      <c r="I16" s="44"/>
      <c r="J16" s="44"/>
      <c r="K16" s="44"/>
      <c r="L16" s="58" t="str">
        <f t="shared" si="2"/>
        <v/>
      </c>
      <c r="M16" s="47" t="str">
        <f t="shared" si="3"/>
        <v/>
      </c>
    </row>
    <row r="17" spans="1:13" x14ac:dyDescent="0.25">
      <c r="A17" s="50"/>
      <c r="B17" s="71" t="str">
        <f t="shared" si="1"/>
        <v/>
      </c>
      <c r="C17" s="53"/>
      <c r="D17" s="44"/>
      <c r="E17" s="44"/>
      <c r="F17" s="44"/>
      <c r="G17" s="45"/>
      <c r="H17" s="44"/>
      <c r="I17" s="44"/>
      <c r="J17" s="44"/>
      <c r="K17" s="44"/>
      <c r="L17" s="58" t="str">
        <f t="shared" si="2"/>
        <v/>
      </c>
      <c r="M17" s="47" t="str">
        <f t="shared" si="3"/>
        <v/>
      </c>
    </row>
    <row r="18" spans="1:13" x14ac:dyDescent="0.25">
      <c r="A18" s="50"/>
      <c r="B18" s="71" t="str">
        <f t="shared" si="1"/>
        <v/>
      </c>
      <c r="C18" s="53"/>
      <c r="D18" s="44"/>
      <c r="E18" s="44"/>
      <c r="F18" s="44"/>
      <c r="G18" s="45"/>
      <c r="H18" s="44"/>
      <c r="I18" s="44"/>
      <c r="J18" s="44"/>
      <c r="K18" s="44"/>
      <c r="L18" s="58" t="str">
        <f t="shared" si="2"/>
        <v/>
      </c>
      <c r="M18" s="47" t="str">
        <f t="shared" si="3"/>
        <v/>
      </c>
    </row>
    <row r="19" spans="1:13" x14ac:dyDescent="0.25">
      <c r="A19" s="50"/>
      <c r="B19" s="71" t="str">
        <f t="shared" si="1"/>
        <v/>
      </c>
      <c r="C19" s="53"/>
      <c r="D19" s="44"/>
      <c r="E19" s="44"/>
      <c r="F19" s="44"/>
      <c r="G19" s="45"/>
      <c r="H19" s="44"/>
      <c r="I19" s="44"/>
      <c r="J19" s="44"/>
      <c r="K19" s="44"/>
      <c r="L19" s="58" t="str">
        <f t="shared" si="2"/>
        <v/>
      </c>
      <c r="M19" s="47" t="str">
        <f t="shared" si="3"/>
        <v/>
      </c>
    </row>
    <row r="20" spans="1:13" x14ac:dyDescent="0.25">
      <c r="A20" s="50"/>
      <c r="B20" s="71" t="str">
        <f t="shared" si="1"/>
        <v/>
      </c>
      <c r="C20" s="53"/>
      <c r="D20" s="44"/>
      <c r="E20" s="44"/>
      <c r="F20" s="44"/>
      <c r="G20" s="45"/>
      <c r="H20" s="44"/>
      <c r="I20" s="44"/>
      <c r="J20" s="44"/>
      <c r="K20" s="44"/>
      <c r="L20" s="58" t="str">
        <f t="shared" si="2"/>
        <v/>
      </c>
      <c r="M20" s="47" t="str">
        <f t="shared" si="3"/>
        <v/>
      </c>
    </row>
    <row r="21" spans="1:13" x14ac:dyDescent="0.25">
      <c r="A21" s="50"/>
      <c r="B21" s="71" t="str">
        <f t="shared" si="1"/>
        <v/>
      </c>
      <c r="C21" s="53"/>
      <c r="D21" s="44"/>
      <c r="E21" s="44"/>
      <c r="F21" s="44"/>
      <c r="G21" s="45"/>
      <c r="H21" s="44"/>
      <c r="I21" s="44"/>
      <c r="J21" s="44"/>
      <c r="K21" s="44"/>
      <c r="L21" s="58" t="str">
        <f t="shared" si="2"/>
        <v/>
      </c>
      <c r="M21" s="47" t="str">
        <f t="shared" si="3"/>
        <v/>
      </c>
    </row>
    <row r="22" spans="1:13" x14ac:dyDescent="0.25">
      <c r="A22" s="50"/>
      <c r="B22" s="71" t="str">
        <f t="shared" si="1"/>
        <v/>
      </c>
      <c r="C22" s="53"/>
      <c r="D22" s="44"/>
      <c r="E22" s="44"/>
      <c r="F22" s="44"/>
      <c r="G22" s="45"/>
      <c r="H22" s="44"/>
      <c r="I22" s="44"/>
      <c r="J22" s="44"/>
      <c r="K22" s="44"/>
      <c r="L22" s="58" t="str">
        <f t="shared" si="2"/>
        <v/>
      </c>
      <c r="M22" s="47" t="str">
        <f t="shared" si="3"/>
        <v/>
      </c>
    </row>
    <row r="23" spans="1:13" x14ac:dyDescent="0.25">
      <c r="A23" s="50"/>
      <c r="B23" s="71" t="str">
        <f t="shared" si="1"/>
        <v/>
      </c>
      <c r="C23" s="53"/>
      <c r="D23" s="44"/>
      <c r="E23" s="44"/>
      <c r="F23" s="44"/>
      <c r="G23" s="45"/>
      <c r="H23" s="44"/>
      <c r="I23" s="44"/>
      <c r="J23" s="44"/>
      <c r="K23" s="44"/>
      <c r="L23" s="58" t="str">
        <f t="shared" si="2"/>
        <v/>
      </c>
      <c r="M23" s="47" t="str">
        <f t="shared" si="3"/>
        <v/>
      </c>
    </row>
    <row r="24" spans="1:13" x14ac:dyDescent="0.25">
      <c r="A24" s="50"/>
      <c r="B24" s="71" t="str">
        <f t="shared" si="1"/>
        <v/>
      </c>
      <c r="C24" s="53"/>
      <c r="D24" s="44"/>
      <c r="E24" s="44"/>
      <c r="F24" s="44"/>
      <c r="G24" s="45"/>
      <c r="H24" s="44"/>
      <c r="I24" s="44"/>
      <c r="J24" s="44"/>
      <c r="K24" s="44"/>
      <c r="L24" s="58" t="str">
        <f t="shared" si="2"/>
        <v/>
      </c>
      <c r="M24" s="47" t="str">
        <f t="shared" si="3"/>
        <v/>
      </c>
    </row>
    <row r="25" spans="1:13" x14ac:dyDescent="0.25">
      <c r="A25" s="50"/>
      <c r="B25" s="71" t="str">
        <f t="shared" si="1"/>
        <v/>
      </c>
      <c r="C25" s="53"/>
      <c r="D25" s="44"/>
      <c r="E25" s="44"/>
      <c r="F25" s="44"/>
      <c r="G25" s="45"/>
      <c r="H25" s="44"/>
      <c r="I25" s="44"/>
      <c r="J25" s="44"/>
      <c r="K25" s="44"/>
      <c r="L25" s="58" t="str">
        <f t="shared" si="2"/>
        <v/>
      </c>
      <c r="M25" s="47" t="str">
        <f t="shared" si="3"/>
        <v/>
      </c>
    </row>
    <row r="26" spans="1:13" x14ac:dyDescent="0.25">
      <c r="A26" s="50"/>
      <c r="B26" s="71" t="str">
        <f t="shared" si="1"/>
        <v/>
      </c>
      <c r="C26" s="53"/>
      <c r="D26" s="44"/>
      <c r="E26" s="44"/>
      <c r="F26" s="44"/>
      <c r="G26" s="45"/>
      <c r="H26" s="44"/>
      <c r="I26" s="44"/>
      <c r="J26" s="44"/>
      <c r="K26" s="44"/>
      <c r="L26" s="58" t="str">
        <f t="shared" si="2"/>
        <v/>
      </c>
      <c r="M26" s="47" t="str">
        <f t="shared" si="3"/>
        <v/>
      </c>
    </row>
    <row r="27" spans="1:13" x14ac:dyDescent="0.25">
      <c r="A27" s="50"/>
      <c r="B27" s="71" t="str">
        <f t="shared" si="1"/>
        <v/>
      </c>
      <c r="C27" s="53"/>
      <c r="D27" s="44"/>
      <c r="E27" s="44"/>
      <c r="F27" s="44"/>
      <c r="G27" s="45"/>
      <c r="H27" s="44"/>
      <c r="I27" s="44"/>
      <c r="J27" s="44"/>
      <c r="K27" s="44"/>
      <c r="L27" s="58" t="str">
        <f t="shared" si="2"/>
        <v/>
      </c>
      <c r="M27" s="47" t="str">
        <f t="shared" si="3"/>
        <v/>
      </c>
    </row>
    <row r="28" spans="1:13" x14ac:dyDescent="0.25">
      <c r="A28" s="50"/>
      <c r="B28" s="71" t="str">
        <f t="shared" si="1"/>
        <v/>
      </c>
      <c r="C28" s="53"/>
      <c r="D28" s="44"/>
      <c r="E28" s="44"/>
      <c r="F28" s="44"/>
      <c r="G28" s="45"/>
      <c r="H28" s="44"/>
      <c r="I28" s="44"/>
      <c r="J28" s="44"/>
      <c r="K28" s="44"/>
      <c r="L28" s="58" t="str">
        <f t="shared" si="2"/>
        <v/>
      </c>
      <c r="M28" s="47" t="str">
        <f t="shared" si="3"/>
        <v/>
      </c>
    </row>
    <row r="29" spans="1:13" x14ac:dyDescent="0.25">
      <c r="A29" s="50"/>
      <c r="B29" s="71" t="str">
        <f t="shared" si="1"/>
        <v/>
      </c>
      <c r="C29" s="53"/>
      <c r="D29" s="44"/>
      <c r="E29" s="44"/>
      <c r="F29" s="44"/>
      <c r="G29" s="45"/>
      <c r="H29" s="44"/>
      <c r="I29" s="44"/>
      <c r="J29" s="44"/>
      <c r="K29" s="44"/>
      <c r="L29" s="58" t="str">
        <f t="shared" si="2"/>
        <v/>
      </c>
      <c r="M29" s="47" t="str">
        <f t="shared" si="3"/>
        <v/>
      </c>
    </row>
    <row r="30" spans="1:13" x14ac:dyDescent="0.25">
      <c r="A30" s="50"/>
      <c r="B30" s="71" t="str">
        <f t="shared" si="1"/>
        <v/>
      </c>
      <c r="C30" s="53"/>
      <c r="D30" s="44"/>
      <c r="E30" s="44"/>
      <c r="F30" s="44"/>
      <c r="G30" s="45"/>
      <c r="H30" s="44"/>
      <c r="I30" s="44"/>
      <c r="J30" s="44"/>
      <c r="K30" s="44"/>
      <c r="L30" s="58" t="str">
        <f t="shared" si="2"/>
        <v/>
      </c>
      <c r="M30" s="47" t="str">
        <f t="shared" si="3"/>
        <v/>
      </c>
    </row>
    <row r="31" spans="1:13" x14ac:dyDescent="0.25">
      <c r="A31" s="50"/>
      <c r="B31" s="71" t="str">
        <f t="shared" si="1"/>
        <v/>
      </c>
      <c r="C31" s="53"/>
      <c r="D31" s="44"/>
      <c r="E31" s="44"/>
      <c r="F31" s="44"/>
      <c r="G31" s="45"/>
      <c r="H31" s="44"/>
      <c r="I31" s="44"/>
      <c r="J31" s="44"/>
      <c r="K31" s="44"/>
      <c r="L31" s="58" t="str">
        <f t="shared" si="2"/>
        <v/>
      </c>
      <c r="M31" s="47" t="str">
        <f t="shared" si="3"/>
        <v/>
      </c>
    </row>
    <row r="32" spans="1:13" x14ac:dyDescent="0.25">
      <c r="A32" s="50"/>
      <c r="B32" s="71" t="str">
        <f t="shared" si="1"/>
        <v/>
      </c>
      <c r="C32" s="53"/>
      <c r="D32" s="44"/>
      <c r="E32" s="44"/>
      <c r="F32" s="44"/>
      <c r="G32" s="45"/>
      <c r="H32" s="44"/>
      <c r="I32" s="44"/>
      <c r="J32" s="44"/>
      <c r="K32" s="44"/>
      <c r="L32" s="58" t="str">
        <f t="shared" si="2"/>
        <v/>
      </c>
      <c r="M32" s="47" t="str">
        <f t="shared" si="3"/>
        <v/>
      </c>
    </row>
    <row r="33" spans="1:13" x14ac:dyDescent="0.25">
      <c r="A33" s="50"/>
      <c r="B33" s="71" t="str">
        <f t="shared" si="1"/>
        <v/>
      </c>
      <c r="C33" s="53"/>
      <c r="D33" s="44"/>
      <c r="E33" s="44"/>
      <c r="F33" s="44"/>
      <c r="G33" s="45"/>
      <c r="H33" s="44"/>
      <c r="I33" s="44"/>
      <c r="J33" s="44"/>
      <c r="K33" s="44"/>
      <c r="L33" s="58" t="str">
        <f t="shared" si="2"/>
        <v/>
      </c>
      <c r="M33" s="47" t="str">
        <f t="shared" si="3"/>
        <v/>
      </c>
    </row>
    <row r="34" spans="1:13" x14ac:dyDescent="0.25">
      <c r="A34" s="50"/>
      <c r="B34" s="71" t="str">
        <f t="shared" si="1"/>
        <v/>
      </c>
      <c r="C34" s="53"/>
      <c r="D34" s="44"/>
      <c r="E34" s="44"/>
      <c r="F34" s="44"/>
      <c r="G34" s="45"/>
      <c r="H34" s="44"/>
      <c r="I34" s="44"/>
      <c r="J34" s="44"/>
      <c r="K34" s="44"/>
      <c r="L34" s="58" t="str">
        <f t="shared" si="2"/>
        <v/>
      </c>
      <c r="M34" s="47" t="str">
        <f t="shared" si="3"/>
        <v/>
      </c>
    </row>
    <row r="35" spans="1:13" x14ac:dyDescent="0.25">
      <c r="A35" s="50"/>
      <c r="B35" s="71" t="str">
        <f t="shared" si="1"/>
        <v/>
      </c>
      <c r="C35" s="53"/>
      <c r="D35" s="44"/>
      <c r="E35" s="44"/>
      <c r="F35" s="44"/>
      <c r="G35" s="45"/>
      <c r="H35" s="44"/>
      <c r="I35" s="44"/>
      <c r="J35" s="44"/>
      <c r="K35" s="44"/>
      <c r="L35" s="58" t="str">
        <f t="shared" si="2"/>
        <v/>
      </c>
      <c r="M35" s="47" t="str">
        <f t="shared" si="3"/>
        <v/>
      </c>
    </row>
    <row r="36" spans="1:13" x14ac:dyDescent="0.25">
      <c r="A36" s="50"/>
      <c r="B36" s="71" t="str">
        <f t="shared" si="1"/>
        <v/>
      </c>
      <c r="C36" s="53"/>
      <c r="D36" s="44"/>
      <c r="E36" s="44"/>
      <c r="F36" s="44"/>
      <c r="G36" s="45"/>
      <c r="H36" s="44"/>
      <c r="I36" s="44"/>
      <c r="J36" s="44"/>
      <c r="K36" s="44"/>
      <c r="L36" s="58" t="str">
        <f t="shared" si="2"/>
        <v/>
      </c>
      <c r="M36" s="47" t="str">
        <f t="shared" si="3"/>
        <v/>
      </c>
    </row>
    <row r="37" spans="1:13" x14ac:dyDescent="0.25">
      <c r="A37" s="50"/>
      <c r="B37" s="71" t="str">
        <f t="shared" si="1"/>
        <v/>
      </c>
      <c r="C37" s="53"/>
      <c r="D37" s="44"/>
      <c r="E37" s="44"/>
      <c r="F37" s="44"/>
      <c r="G37" s="45"/>
      <c r="H37" s="44"/>
      <c r="I37" s="44"/>
      <c r="J37" s="44"/>
      <c r="K37" s="44"/>
      <c r="L37" s="58" t="str">
        <f t="shared" si="2"/>
        <v/>
      </c>
      <c r="M37" s="47" t="str">
        <f t="shared" si="3"/>
        <v/>
      </c>
    </row>
    <row r="38" spans="1:13" x14ac:dyDescent="0.25">
      <c r="A38" s="50"/>
      <c r="B38" s="71" t="str">
        <f t="shared" si="1"/>
        <v/>
      </c>
      <c r="C38" s="53"/>
      <c r="D38" s="44"/>
      <c r="E38" s="44"/>
      <c r="F38" s="44"/>
      <c r="G38" s="45"/>
      <c r="H38" s="44"/>
      <c r="I38" s="44"/>
      <c r="J38" s="44"/>
      <c r="K38" s="44"/>
      <c r="L38" s="58" t="str">
        <f t="shared" si="2"/>
        <v/>
      </c>
      <c r="M38" s="47" t="str">
        <f t="shared" si="3"/>
        <v/>
      </c>
    </row>
    <row r="39" spans="1:13" x14ac:dyDescent="0.25">
      <c r="A39" s="50"/>
      <c r="B39" s="71" t="str">
        <f t="shared" si="1"/>
        <v/>
      </c>
      <c r="C39" s="53"/>
      <c r="D39" s="44"/>
      <c r="E39" s="44"/>
      <c r="F39" s="44"/>
      <c r="G39" s="45"/>
      <c r="H39" s="44"/>
      <c r="I39" s="44"/>
      <c r="J39" s="44"/>
      <c r="K39" s="44"/>
      <c r="L39" s="58" t="str">
        <f t="shared" si="2"/>
        <v/>
      </c>
      <c r="M39" s="47" t="str">
        <f t="shared" si="3"/>
        <v/>
      </c>
    </row>
    <row r="40" spans="1:13" x14ac:dyDescent="0.25">
      <c r="A40" s="50"/>
      <c r="B40" s="71" t="str">
        <f t="shared" si="1"/>
        <v/>
      </c>
      <c r="C40" s="53"/>
      <c r="D40" s="44"/>
      <c r="E40" s="44"/>
      <c r="F40" s="44"/>
      <c r="G40" s="45"/>
      <c r="H40" s="44"/>
      <c r="I40" s="44"/>
      <c r="J40" s="44"/>
      <c r="K40" s="44"/>
      <c r="L40" s="58" t="str">
        <f t="shared" si="2"/>
        <v/>
      </c>
      <c r="M40" s="47" t="str">
        <f t="shared" si="3"/>
        <v/>
      </c>
    </row>
    <row r="41" spans="1:13" x14ac:dyDescent="0.25">
      <c r="A41" s="50"/>
      <c r="B41" s="71" t="str">
        <f t="shared" si="1"/>
        <v/>
      </c>
      <c r="C41" s="53"/>
      <c r="D41" s="44"/>
      <c r="E41" s="44"/>
      <c r="F41" s="44"/>
      <c r="G41" s="45"/>
      <c r="H41" s="44"/>
      <c r="I41" s="44"/>
      <c r="J41" s="44"/>
      <c r="K41" s="44"/>
      <c r="L41" s="58" t="str">
        <f t="shared" si="2"/>
        <v/>
      </c>
      <c r="M41" s="47" t="str">
        <f t="shared" si="3"/>
        <v/>
      </c>
    </row>
    <row r="42" spans="1:13" x14ac:dyDescent="0.25">
      <c r="A42" s="50"/>
      <c r="B42" s="71" t="str">
        <f t="shared" si="1"/>
        <v/>
      </c>
      <c r="C42" s="53"/>
      <c r="D42" s="44"/>
      <c r="E42" s="44"/>
      <c r="F42" s="44"/>
      <c r="G42" s="45"/>
      <c r="H42" s="44"/>
      <c r="I42" s="44"/>
      <c r="J42" s="44"/>
      <c r="K42" s="44"/>
      <c r="L42" s="58" t="str">
        <f t="shared" si="2"/>
        <v/>
      </c>
      <c r="M42" s="47" t="str">
        <f t="shared" si="3"/>
        <v/>
      </c>
    </row>
    <row r="43" spans="1:13" x14ac:dyDescent="0.25">
      <c r="A43" s="50"/>
      <c r="B43" s="71" t="str">
        <f t="shared" si="1"/>
        <v/>
      </c>
      <c r="C43" s="53"/>
      <c r="D43" s="44"/>
      <c r="E43" s="44"/>
      <c r="F43" s="44"/>
      <c r="G43" s="45"/>
      <c r="H43" s="44"/>
      <c r="I43" s="44"/>
      <c r="J43" s="44"/>
      <c r="K43" s="44"/>
      <c r="L43" s="58" t="str">
        <f t="shared" si="2"/>
        <v/>
      </c>
      <c r="M43" s="47" t="str">
        <f t="shared" si="3"/>
        <v/>
      </c>
    </row>
    <row r="44" spans="1:13" x14ac:dyDescent="0.25">
      <c r="A44" s="50"/>
      <c r="B44" s="71" t="str">
        <f t="shared" si="1"/>
        <v/>
      </c>
      <c r="C44" s="53"/>
      <c r="D44" s="44"/>
      <c r="E44" s="44"/>
      <c r="F44" s="44"/>
      <c r="G44" s="45"/>
      <c r="H44" s="44"/>
      <c r="I44" s="44"/>
      <c r="J44" s="44"/>
      <c r="K44" s="44"/>
      <c r="L44" s="58" t="str">
        <f t="shared" si="2"/>
        <v/>
      </c>
      <c r="M44" s="47" t="str">
        <f t="shared" si="3"/>
        <v/>
      </c>
    </row>
    <row r="45" spans="1:13" x14ac:dyDescent="0.25">
      <c r="A45" s="50"/>
      <c r="B45" s="71" t="str">
        <f t="shared" si="1"/>
        <v/>
      </c>
      <c r="C45" s="53"/>
      <c r="D45" s="44"/>
      <c r="E45" s="44"/>
      <c r="F45" s="44"/>
      <c r="G45" s="45"/>
      <c r="H45" s="44"/>
      <c r="I45" s="44"/>
      <c r="J45" s="44"/>
      <c r="K45" s="44"/>
      <c r="L45" s="58" t="str">
        <f t="shared" si="2"/>
        <v/>
      </c>
      <c r="M45" s="47" t="str">
        <f t="shared" si="3"/>
        <v/>
      </c>
    </row>
    <row r="46" spans="1:13" x14ac:dyDescent="0.25">
      <c r="A46" s="50"/>
      <c r="B46" s="71" t="str">
        <f t="shared" si="1"/>
        <v/>
      </c>
      <c r="C46" s="53"/>
      <c r="D46" s="44"/>
      <c r="E46" s="44"/>
      <c r="F46" s="44"/>
      <c r="G46" s="45"/>
      <c r="H46" s="44"/>
      <c r="I46" s="44"/>
      <c r="J46" s="44"/>
      <c r="K46" s="44"/>
      <c r="L46" s="58" t="str">
        <f t="shared" si="2"/>
        <v/>
      </c>
      <c r="M46" s="47" t="str">
        <f t="shared" si="3"/>
        <v/>
      </c>
    </row>
    <row r="47" spans="1:13" x14ac:dyDescent="0.25">
      <c r="A47" s="50"/>
      <c r="B47" s="71" t="str">
        <f t="shared" si="1"/>
        <v/>
      </c>
      <c r="C47" s="53"/>
      <c r="D47" s="44"/>
      <c r="E47" s="44"/>
      <c r="F47" s="44"/>
      <c r="G47" s="45"/>
      <c r="H47" s="44"/>
      <c r="I47" s="44"/>
      <c r="J47" s="44"/>
      <c r="K47" s="44"/>
      <c r="L47" s="58" t="str">
        <f t="shared" si="2"/>
        <v/>
      </c>
      <c r="M47" s="47" t="str">
        <f t="shared" si="3"/>
        <v/>
      </c>
    </row>
    <row r="48" spans="1:13" x14ac:dyDescent="0.25">
      <c r="A48" s="50"/>
      <c r="B48" s="71" t="str">
        <f t="shared" si="1"/>
        <v/>
      </c>
      <c r="C48" s="53"/>
      <c r="D48" s="44"/>
      <c r="E48" s="44"/>
      <c r="F48" s="44"/>
      <c r="G48" s="45"/>
      <c r="H48" s="44"/>
      <c r="I48" s="44"/>
      <c r="J48" s="44"/>
      <c r="K48" s="44"/>
      <c r="L48" s="58" t="str">
        <f t="shared" si="2"/>
        <v/>
      </c>
      <c r="M48" s="47" t="str">
        <f t="shared" si="3"/>
        <v/>
      </c>
    </row>
    <row r="49" spans="1:13" x14ac:dyDescent="0.25">
      <c r="A49" s="50"/>
      <c r="B49" s="71" t="str">
        <f t="shared" si="1"/>
        <v/>
      </c>
      <c r="C49" s="53"/>
      <c r="D49" s="44"/>
      <c r="E49" s="44"/>
      <c r="F49" s="44"/>
      <c r="G49" s="45"/>
      <c r="H49" s="44"/>
      <c r="I49" s="44"/>
      <c r="J49" s="44"/>
      <c r="K49" s="44"/>
      <c r="L49" s="58" t="str">
        <f t="shared" si="2"/>
        <v/>
      </c>
      <c r="M49" s="47" t="str">
        <f t="shared" si="3"/>
        <v/>
      </c>
    </row>
    <row r="50" spans="1:13" x14ac:dyDescent="0.25">
      <c r="A50" s="50"/>
      <c r="B50" s="71" t="str">
        <f t="shared" si="1"/>
        <v/>
      </c>
      <c r="C50" s="53"/>
      <c r="D50" s="44"/>
      <c r="E50" s="44"/>
      <c r="F50" s="44"/>
      <c r="G50" s="45"/>
      <c r="H50" s="44"/>
      <c r="I50" s="44"/>
      <c r="J50" s="44"/>
      <c r="K50" s="44"/>
      <c r="L50" s="58" t="str">
        <f t="shared" si="2"/>
        <v/>
      </c>
      <c r="M50" s="47" t="str">
        <f t="shared" si="3"/>
        <v/>
      </c>
    </row>
    <row r="51" spans="1:13" x14ac:dyDescent="0.25">
      <c r="A51" s="50"/>
      <c r="B51" s="71" t="str">
        <f t="shared" si="1"/>
        <v/>
      </c>
      <c r="C51" s="53"/>
      <c r="D51" s="44"/>
      <c r="E51" s="44"/>
      <c r="F51" s="44"/>
      <c r="G51" s="45"/>
      <c r="H51" s="44"/>
      <c r="I51" s="44"/>
      <c r="J51" s="44"/>
      <c r="K51" s="44"/>
      <c r="L51" s="58" t="str">
        <f t="shared" si="2"/>
        <v/>
      </c>
      <c r="M51" s="47" t="str">
        <f t="shared" si="3"/>
        <v/>
      </c>
    </row>
    <row r="52" spans="1:13" x14ac:dyDescent="0.25">
      <c r="A52" s="50"/>
      <c r="B52" s="71" t="str">
        <f t="shared" si="1"/>
        <v/>
      </c>
      <c r="C52" s="53"/>
      <c r="D52" s="44"/>
      <c r="E52" s="44"/>
      <c r="F52" s="44"/>
      <c r="G52" s="45"/>
      <c r="H52" s="44"/>
      <c r="I52" s="44"/>
      <c r="J52" s="44"/>
      <c r="K52" s="44"/>
      <c r="L52" s="58" t="str">
        <f t="shared" si="2"/>
        <v/>
      </c>
      <c r="M52" s="47" t="str">
        <f t="shared" si="3"/>
        <v/>
      </c>
    </row>
    <row r="53" spans="1:13" x14ac:dyDescent="0.25">
      <c r="A53" s="50"/>
      <c r="B53" s="71" t="str">
        <f t="shared" si="1"/>
        <v/>
      </c>
      <c r="C53" s="53"/>
      <c r="D53" s="44"/>
      <c r="E53" s="44"/>
      <c r="F53" s="44"/>
      <c r="G53" s="45"/>
      <c r="H53" s="44"/>
      <c r="I53" s="44"/>
      <c r="J53" s="44"/>
      <c r="K53" s="44"/>
      <c r="L53" s="58" t="str">
        <f t="shared" si="2"/>
        <v/>
      </c>
      <c r="M53" s="47" t="str">
        <f t="shared" si="3"/>
        <v/>
      </c>
    </row>
    <row r="54" spans="1:13" x14ac:dyDescent="0.25">
      <c r="A54" s="50"/>
      <c r="B54" s="71" t="str">
        <f t="shared" si="1"/>
        <v/>
      </c>
      <c r="C54" s="53"/>
      <c r="D54" s="44"/>
      <c r="E54" s="44"/>
      <c r="F54" s="44"/>
      <c r="G54" s="45"/>
      <c r="H54" s="44"/>
      <c r="I54" s="44"/>
      <c r="J54" s="44"/>
      <c r="K54" s="44"/>
      <c r="L54" s="58" t="str">
        <f t="shared" si="2"/>
        <v/>
      </c>
      <c r="M54" s="47" t="str">
        <f t="shared" si="3"/>
        <v/>
      </c>
    </row>
    <row r="55" spans="1:13" x14ac:dyDescent="0.25">
      <c r="A55" s="50"/>
      <c r="B55" s="71" t="str">
        <f t="shared" si="1"/>
        <v/>
      </c>
      <c r="C55" s="53"/>
      <c r="D55" s="44"/>
      <c r="E55" s="44"/>
      <c r="F55" s="44"/>
      <c r="G55" s="45"/>
      <c r="H55" s="44"/>
      <c r="I55" s="44"/>
      <c r="J55" s="44"/>
      <c r="K55" s="44"/>
      <c r="L55" s="58" t="str">
        <f t="shared" si="2"/>
        <v/>
      </c>
      <c r="M55" s="47" t="str">
        <f t="shared" si="3"/>
        <v/>
      </c>
    </row>
    <row r="56" spans="1:13" x14ac:dyDescent="0.25">
      <c r="A56" s="50"/>
      <c r="B56" s="71" t="str">
        <f t="shared" si="1"/>
        <v/>
      </c>
      <c r="C56" s="53"/>
      <c r="D56" s="44"/>
      <c r="E56" s="44"/>
      <c r="F56" s="44"/>
      <c r="G56" s="45"/>
      <c r="H56" s="44"/>
      <c r="I56" s="44"/>
      <c r="J56" s="44"/>
      <c r="K56" s="44"/>
      <c r="L56" s="58" t="str">
        <f t="shared" si="2"/>
        <v/>
      </c>
      <c r="M56" s="47" t="str">
        <f t="shared" si="3"/>
        <v/>
      </c>
    </row>
    <row r="57" spans="1:13" x14ac:dyDescent="0.25">
      <c r="A57" s="50"/>
      <c r="B57" s="71" t="str">
        <f t="shared" si="1"/>
        <v/>
      </c>
      <c r="C57" s="53"/>
      <c r="D57" s="44"/>
      <c r="E57" s="44"/>
      <c r="F57" s="44"/>
      <c r="G57" s="45"/>
      <c r="H57" s="44"/>
      <c r="I57" s="44"/>
      <c r="J57" s="44"/>
      <c r="K57" s="44"/>
      <c r="L57" s="58" t="str">
        <f t="shared" si="2"/>
        <v/>
      </c>
      <c r="M57" s="47" t="str">
        <f t="shared" si="3"/>
        <v/>
      </c>
    </row>
    <row r="58" spans="1:13" x14ac:dyDescent="0.25">
      <c r="A58" s="50"/>
      <c r="B58" s="71" t="str">
        <f t="shared" si="1"/>
        <v/>
      </c>
      <c r="C58" s="53"/>
      <c r="D58" s="44"/>
      <c r="E58" s="44"/>
      <c r="F58" s="44"/>
      <c r="G58" s="45"/>
      <c r="H58" s="44"/>
      <c r="I58" s="44"/>
      <c r="J58" s="44"/>
      <c r="K58" s="44"/>
      <c r="L58" s="58" t="str">
        <f t="shared" si="2"/>
        <v/>
      </c>
      <c r="M58" s="47" t="str">
        <f t="shared" si="3"/>
        <v/>
      </c>
    </row>
    <row r="59" spans="1:13" x14ac:dyDescent="0.25">
      <c r="A59" s="50"/>
      <c r="B59" s="71" t="str">
        <f t="shared" si="1"/>
        <v/>
      </c>
      <c r="C59" s="53"/>
      <c r="D59" s="44"/>
      <c r="E59" s="44"/>
      <c r="F59" s="44"/>
      <c r="G59" s="45"/>
      <c r="H59" s="44"/>
      <c r="I59" s="44"/>
      <c r="J59" s="44"/>
      <c r="K59" s="44"/>
      <c r="L59" s="58" t="str">
        <f t="shared" si="2"/>
        <v/>
      </c>
      <c r="M59" s="47" t="str">
        <f t="shared" si="3"/>
        <v/>
      </c>
    </row>
    <row r="60" spans="1:13" x14ac:dyDescent="0.25">
      <c r="A60" s="50"/>
      <c r="B60" s="71" t="str">
        <f t="shared" si="1"/>
        <v/>
      </c>
      <c r="C60" s="53"/>
      <c r="D60" s="44"/>
      <c r="E60" s="44"/>
      <c r="F60" s="44"/>
      <c r="G60" s="45"/>
      <c r="H60" s="44"/>
      <c r="I60" s="44"/>
      <c r="J60" s="44"/>
      <c r="K60" s="44"/>
      <c r="L60" s="58" t="str">
        <f t="shared" si="2"/>
        <v/>
      </c>
      <c r="M60" s="47" t="str">
        <f t="shared" si="3"/>
        <v/>
      </c>
    </row>
    <row r="61" spans="1:13" x14ac:dyDescent="0.25">
      <c r="A61" s="50"/>
      <c r="B61" s="71" t="str">
        <f t="shared" si="1"/>
        <v/>
      </c>
      <c r="C61" s="53"/>
      <c r="D61" s="44"/>
      <c r="E61" s="44"/>
      <c r="F61" s="44"/>
      <c r="G61" s="45"/>
      <c r="H61" s="44"/>
      <c r="I61" s="44"/>
      <c r="J61" s="44"/>
      <c r="K61" s="44"/>
      <c r="L61" s="58" t="str">
        <f t="shared" si="2"/>
        <v/>
      </c>
      <c r="M61" s="47" t="str">
        <f t="shared" si="3"/>
        <v/>
      </c>
    </row>
    <row r="62" spans="1:13" x14ac:dyDescent="0.25">
      <c r="A62" s="50"/>
      <c r="B62" s="71" t="str">
        <f t="shared" si="1"/>
        <v/>
      </c>
      <c r="C62" s="53"/>
      <c r="D62" s="44"/>
      <c r="E62" s="44"/>
      <c r="F62" s="44"/>
      <c r="G62" s="45"/>
      <c r="H62" s="44"/>
      <c r="I62" s="44"/>
      <c r="J62" s="44"/>
      <c r="K62" s="44"/>
      <c r="L62" s="58" t="str">
        <f t="shared" si="2"/>
        <v/>
      </c>
      <c r="M62" s="47" t="str">
        <f t="shared" si="3"/>
        <v/>
      </c>
    </row>
    <row r="63" spans="1:13" x14ac:dyDescent="0.25">
      <c r="A63" s="50"/>
      <c r="B63" s="71" t="str">
        <f t="shared" si="1"/>
        <v/>
      </c>
      <c r="C63" s="53"/>
      <c r="D63" s="44"/>
      <c r="E63" s="44"/>
      <c r="F63" s="44"/>
      <c r="G63" s="45"/>
      <c r="H63" s="44"/>
      <c r="I63" s="44"/>
      <c r="J63" s="44"/>
      <c r="K63" s="44"/>
      <c r="L63" s="58" t="str">
        <f t="shared" si="2"/>
        <v/>
      </c>
      <c r="M63" s="47" t="str">
        <f t="shared" si="3"/>
        <v/>
      </c>
    </row>
    <row r="64" spans="1:13" x14ac:dyDescent="0.25">
      <c r="A64" s="50"/>
      <c r="B64" s="71" t="str">
        <f t="shared" si="1"/>
        <v/>
      </c>
      <c r="C64" s="53"/>
      <c r="D64" s="44"/>
      <c r="E64" s="44"/>
      <c r="F64" s="44"/>
      <c r="G64" s="45"/>
      <c r="H64" s="44"/>
      <c r="I64" s="44"/>
      <c r="J64" s="44"/>
      <c r="K64" s="44"/>
      <c r="L64" s="58" t="str">
        <f t="shared" si="2"/>
        <v/>
      </c>
      <c r="M64" s="47" t="str">
        <f t="shared" si="3"/>
        <v/>
      </c>
    </row>
    <row r="65" spans="1:13" x14ac:dyDescent="0.25">
      <c r="A65" s="50"/>
      <c r="B65" s="71" t="str">
        <f t="shared" si="1"/>
        <v/>
      </c>
      <c r="C65" s="53"/>
      <c r="D65" s="44"/>
      <c r="E65" s="44"/>
      <c r="F65" s="44"/>
      <c r="G65" s="45"/>
      <c r="H65" s="44"/>
      <c r="I65" s="44"/>
      <c r="J65" s="44"/>
      <c r="K65" s="44"/>
      <c r="L65" s="58" t="str">
        <f t="shared" si="2"/>
        <v/>
      </c>
      <c r="M65" s="47" t="str">
        <f t="shared" si="3"/>
        <v/>
      </c>
    </row>
    <row r="66" spans="1:13" x14ac:dyDescent="0.25">
      <c r="A66" s="50"/>
      <c r="B66" s="71" t="str">
        <f t="shared" si="1"/>
        <v/>
      </c>
      <c r="C66" s="53"/>
      <c r="D66" s="44"/>
      <c r="E66" s="44"/>
      <c r="F66" s="44"/>
      <c r="G66" s="45"/>
      <c r="H66" s="44"/>
      <c r="I66" s="44"/>
      <c r="J66" s="44"/>
      <c r="K66" s="44"/>
      <c r="L66" s="58" t="str">
        <f t="shared" si="2"/>
        <v/>
      </c>
      <c r="M66" s="47" t="str">
        <f t="shared" si="3"/>
        <v/>
      </c>
    </row>
    <row r="67" spans="1:13" x14ac:dyDescent="0.25">
      <c r="A67" s="50"/>
      <c r="B67" s="71" t="str">
        <f t="shared" si="1"/>
        <v/>
      </c>
      <c r="C67" s="53"/>
      <c r="D67" s="44"/>
      <c r="E67" s="44"/>
      <c r="F67" s="44"/>
      <c r="G67" s="45"/>
      <c r="H67" s="44"/>
      <c r="I67" s="44"/>
      <c r="J67" s="44"/>
      <c r="K67" s="44"/>
      <c r="L67" s="58" t="str">
        <f t="shared" si="2"/>
        <v/>
      </c>
      <c r="M67" s="47" t="str">
        <f t="shared" si="3"/>
        <v/>
      </c>
    </row>
    <row r="68" spans="1:13" x14ac:dyDescent="0.25">
      <c r="A68" s="50"/>
      <c r="B68" s="71" t="str">
        <f t="shared" si="1"/>
        <v/>
      </c>
      <c r="C68" s="53"/>
      <c r="D68" s="44"/>
      <c r="E68" s="44"/>
      <c r="F68" s="44"/>
      <c r="G68" s="45"/>
      <c r="H68" s="44"/>
      <c r="I68" s="44"/>
      <c r="J68" s="44"/>
      <c r="K68" s="44"/>
      <c r="L68" s="58" t="str">
        <f t="shared" si="2"/>
        <v/>
      </c>
      <c r="M68" s="47" t="str">
        <f t="shared" si="3"/>
        <v/>
      </c>
    </row>
    <row r="69" spans="1:13" x14ac:dyDescent="0.25">
      <c r="A69" s="50"/>
      <c r="B69" s="71" t="str">
        <f t="shared" si="1"/>
        <v/>
      </c>
      <c r="C69" s="53"/>
      <c r="D69" s="44"/>
      <c r="E69" s="44"/>
      <c r="F69" s="44"/>
      <c r="G69" s="45"/>
      <c r="H69" s="44"/>
      <c r="I69" s="44"/>
      <c r="J69" s="44"/>
      <c r="K69" s="44"/>
      <c r="L69" s="58" t="str">
        <f t="shared" si="2"/>
        <v/>
      </c>
      <c r="M69" s="47" t="str">
        <f t="shared" si="3"/>
        <v/>
      </c>
    </row>
    <row r="70" spans="1:13" x14ac:dyDescent="0.25">
      <c r="A70" s="50"/>
      <c r="B70" s="71" t="str">
        <f t="shared" si="1"/>
        <v/>
      </c>
      <c r="C70" s="53"/>
      <c r="D70" s="44"/>
      <c r="E70" s="44"/>
      <c r="F70" s="44"/>
      <c r="G70" s="45"/>
      <c r="H70" s="44"/>
      <c r="I70" s="44"/>
      <c r="J70" s="44"/>
      <c r="K70" s="44"/>
      <c r="L70" s="58" t="str">
        <f t="shared" si="2"/>
        <v/>
      </c>
      <c r="M70" s="47" t="str">
        <f t="shared" si="3"/>
        <v/>
      </c>
    </row>
    <row r="71" spans="1:13" x14ac:dyDescent="0.25">
      <c r="A71" s="50"/>
      <c r="B71" s="71" t="str">
        <f t="shared" si="1"/>
        <v/>
      </c>
      <c r="C71" s="53"/>
      <c r="D71" s="44"/>
      <c r="E71" s="44"/>
      <c r="F71" s="44"/>
      <c r="G71" s="45"/>
      <c r="H71" s="44"/>
      <c r="I71" s="44"/>
      <c r="J71" s="44"/>
      <c r="K71" s="44"/>
      <c r="L71" s="58" t="str">
        <f t="shared" si="2"/>
        <v/>
      </c>
      <c r="M71" s="47" t="str">
        <f t="shared" si="3"/>
        <v/>
      </c>
    </row>
    <row r="72" spans="1:13" x14ac:dyDescent="0.25">
      <c r="A72" s="50"/>
      <c r="B72" s="71" t="str">
        <f t="shared" si="1"/>
        <v/>
      </c>
      <c r="C72" s="53"/>
      <c r="D72" s="44"/>
      <c r="E72" s="44"/>
      <c r="F72" s="44"/>
      <c r="G72" s="45"/>
      <c r="H72" s="44"/>
      <c r="I72" s="44"/>
      <c r="J72" s="44"/>
      <c r="K72" s="44"/>
      <c r="L72" s="58" t="str">
        <f t="shared" si="2"/>
        <v/>
      </c>
      <c r="M72" s="47" t="str">
        <f t="shared" si="3"/>
        <v/>
      </c>
    </row>
    <row r="73" spans="1:13" x14ac:dyDescent="0.25">
      <c r="A73" s="50"/>
      <c r="B73" s="71" t="str">
        <f t="shared" si="1"/>
        <v/>
      </c>
      <c r="C73" s="53"/>
      <c r="D73" s="44"/>
      <c r="E73" s="44"/>
      <c r="F73" s="44"/>
      <c r="G73" s="45"/>
      <c r="H73" s="44"/>
      <c r="I73" s="44"/>
      <c r="J73" s="44"/>
      <c r="K73" s="44"/>
      <c r="L73" s="58" t="str">
        <f t="shared" si="2"/>
        <v/>
      </c>
      <c r="M73" s="47" t="str">
        <f t="shared" si="3"/>
        <v/>
      </c>
    </row>
    <row r="74" spans="1:13" x14ac:dyDescent="0.25">
      <c r="A74" s="50"/>
      <c r="B74" s="71" t="str">
        <f t="shared" si="1"/>
        <v/>
      </c>
      <c r="C74" s="53"/>
      <c r="D74" s="44"/>
      <c r="E74" s="44"/>
      <c r="F74" s="44"/>
      <c r="G74" s="45"/>
      <c r="H74" s="44"/>
      <c r="I74" s="44"/>
      <c r="J74" s="44"/>
      <c r="K74" s="44"/>
      <c r="L74" s="58" t="str">
        <f t="shared" si="2"/>
        <v/>
      </c>
      <c r="M74" s="47" t="str">
        <f t="shared" si="3"/>
        <v/>
      </c>
    </row>
    <row r="75" spans="1:13" x14ac:dyDescent="0.25">
      <c r="A75" s="50"/>
      <c r="B75" s="71" t="str">
        <f t="shared" si="1"/>
        <v/>
      </c>
      <c r="C75" s="53"/>
      <c r="D75" s="44"/>
      <c r="E75" s="44"/>
      <c r="F75" s="44"/>
      <c r="G75" s="45"/>
      <c r="H75" s="44"/>
      <c r="I75" s="44"/>
      <c r="J75" s="44"/>
      <c r="K75" s="44"/>
      <c r="L75" s="58" t="str">
        <f t="shared" si="2"/>
        <v/>
      </c>
      <c r="M75" s="47" t="str">
        <f t="shared" si="3"/>
        <v/>
      </c>
    </row>
    <row r="76" spans="1:13" x14ac:dyDescent="0.25">
      <c r="A76" s="50"/>
      <c r="B76" s="71" t="str">
        <f t="shared" si="1"/>
        <v/>
      </c>
      <c r="C76" s="53"/>
      <c r="D76" s="44"/>
      <c r="E76" s="44"/>
      <c r="F76" s="44"/>
      <c r="G76" s="45"/>
      <c r="H76" s="44"/>
      <c r="I76" s="44"/>
      <c r="J76" s="44"/>
      <c r="K76" s="44"/>
      <c r="L76" s="58" t="str">
        <f t="shared" si="2"/>
        <v/>
      </c>
      <c r="M76" s="47" t="str">
        <f t="shared" si="3"/>
        <v/>
      </c>
    </row>
    <row r="77" spans="1:13" x14ac:dyDescent="0.25">
      <c r="A77" s="50"/>
      <c r="B77" s="71" t="str">
        <f t="shared" ref="B77:B140" si="4">IF(OR(C77&lt;&gt;"",D77&lt;&gt;"",E77&lt;&gt;"",F77&lt;&gt;"",G77&lt;&gt;"",H77&lt;&gt;"",I77&lt;&gt;"",J77&lt;&gt;"",K77&lt;&gt;""),B76+1,"")</f>
        <v/>
      </c>
      <c r="C77" s="53"/>
      <c r="D77" s="44"/>
      <c r="E77" s="44"/>
      <c r="F77" s="44"/>
      <c r="G77" s="45"/>
      <c r="H77" s="44"/>
      <c r="I77" s="44"/>
      <c r="J77" s="44"/>
      <c r="K77" s="44"/>
      <c r="L77" s="58" t="str">
        <f t="shared" ref="L77:L140" si="5">IF(M77&lt;&gt;"","Erreur","")</f>
        <v/>
      </c>
      <c r="M77" s="47" t="str">
        <f t="shared" ref="M77:M140" si="6">IF(G77&gt;$D$2,"Format erroné ou date renseignée supérieure à la date d'échéance.","")</f>
        <v/>
      </c>
    </row>
    <row r="78" spans="1:13" x14ac:dyDescent="0.25">
      <c r="A78" s="50"/>
      <c r="B78" s="71" t="str">
        <f t="shared" si="4"/>
        <v/>
      </c>
      <c r="C78" s="53"/>
      <c r="D78" s="44"/>
      <c r="E78" s="44"/>
      <c r="F78" s="44"/>
      <c r="G78" s="45"/>
      <c r="H78" s="44"/>
      <c r="I78" s="44"/>
      <c r="J78" s="44"/>
      <c r="K78" s="44"/>
      <c r="L78" s="58" t="str">
        <f t="shared" si="5"/>
        <v/>
      </c>
      <c r="M78" s="47" t="str">
        <f t="shared" si="6"/>
        <v/>
      </c>
    </row>
    <row r="79" spans="1:13" x14ac:dyDescent="0.25">
      <c r="A79" s="50"/>
      <c r="B79" s="71" t="str">
        <f t="shared" si="4"/>
        <v/>
      </c>
      <c r="C79" s="53"/>
      <c r="D79" s="44"/>
      <c r="E79" s="44"/>
      <c r="F79" s="44"/>
      <c r="G79" s="45"/>
      <c r="H79" s="44"/>
      <c r="I79" s="44"/>
      <c r="J79" s="44"/>
      <c r="K79" s="44"/>
      <c r="L79" s="58" t="str">
        <f t="shared" si="5"/>
        <v/>
      </c>
      <c r="M79" s="47" t="str">
        <f t="shared" si="6"/>
        <v/>
      </c>
    </row>
    <row r="80" spans="1:13" x14ac:dyDescent="0.25">
      <c r="A80" s="50"/>
      <c r="B80" s="71" t="str">
        <f t="shared" si="4"/>
        <v/>
      </c>
      <c r="C80" s="53"/>
      <c r="D80" s="44"/>
      <c r="E80" s="44"/>
      <c r="F80" s="44"/>
      <c r="G80" s="45"/>
      <c r="H80" s="44"/>
      <c r="I80" s="44"/>
      <c r="J80" s="44"/>
      <c r="K80" s="44"/>
      <c r="L80" s="58" t="str">
        <f t="shared" si="5"/>
        <v/>
      </c>
      <c r="M80" s="47" t="str">
        <f t="shared" si="6"/>
        <v/>
      </c>
    </row>
    <row r="81" spans="1:13" x14ac:dyDescent="0.25">
      <c r="A81" s="50"/>
      <c r="B81" s="71" t="str">
        <f t="shared" si="4"/>
        <v/>
      </c>
      <c r="C81" s="53"/>
      <c r="D81" s="44"/>
      <c r="E81" s="44"/>
      <c r="F81" s="44"/>
      <c r="G81" s="45"/>
      <c r="H81" s="44"/>
      <c r="I81" s="44"/>
      <c r="J81" s="44"/>
      <c r="K81" s="44"/>
      <c r="L81" s="58" t="str">
        <f t="shared" si="5"/>
        <v/>
      </c>
      <c r="M81" s="47" t="str">
        <f t="shared" si="6"/>
        <v/>
      </c>
    </row>
    <row r="82" spans="1:13" x14ac:dyDescent="0.25">
      <c r="A82" s="50"/>
      <c r="B82" s="71" t="str">
        <f t="shared" si="4"/>
        <v/>
      </c>
      <c r="C82" s="53"/>
      <c r="D82" s="44"/>
      <c r="E82" s="44"/>
      <c r="F82" s="44"/>
      <c r="G82" s="45"/>
      <c r="H82" s="44"/>
      <c r="I82" s="44"/>
      <c r="J82" s="44"/>
      <c r="K82" s="44"/>
      <c r="L82" s="58" t="str">
        <f t="shared" si="5"/>
        <v/>
      </c>
      <c r="M82" s="47" t="str">
        <f t="shared" si="6"/>
        <v/>
      </c>
    </row>
    <row r="83" spans="1:13" x14ac:dyDescent="0.25">
      <c r="A83" s="50"/>
      <c r="B83" s="71" t="str">
        <f t="shared" si="4"/>
        <v/>
      </c>
      <c r="C83" s="53"/>
      <c r="D83" s="44"/>
      <c r="E83" s="44"/>
      <c r="F83" s="44"/>
      <c r="G83" s="45"/>
      <c r="H83" s="44"/>
      <c r="I83" s="44"/>
      <c r="J83" s="44"/>
      <c r="K83" s="44"/>
      <c r="L83" s="58" t="str">
        <f t="shared" si="5"/>
        <v/>
      </c>
      <c r="M83" s="47" t="str">
        <f t="shared" si="6"/>
        <v/>
      </c>
    </row>
    <row r="84" spans="1:13" x14ac:dyDescent="0.25">
      <c r="A84" s="50"/>
      <c r="B84" s="71" t="str">
        <f t="shared" si="4"/>
        <v/>
      </c>
      <c r="C84" s="53"/>
      <c r="D84" s="44"/>
      <c r="E84" s="44"/>
      <c r="F84" s="44"/>
      <c r="G84" s="45"/>
      <c r="H84" s="44"/>
      <c r="I84" s="44"/>
      <c r="J84" s="44"/>
      <c r="K84" s="44"/>
      <c r="L84" s="58" t="str">
        <f t="shared" si="5"/>
        <v/>
      </c>
      <c r="M84" s="47" t="str">
        <f t="shared" si="6"/>
        <v/>
      </c>
    </row>
    <row r="85" spans="1:13" x14ac:dyDescent="0.25">
      <c r="A85" s="50"/>
      <c r="B85" s="71" t="str">
        <f t="shared" si="4"/>
        <v/>
      </c>
      <c r="C85" s="53"/>
      <c r="D85" s="44"/>
      <c r="E85" s="44"/>
      <c r="F85" s="44"/>
      <c r="G85" s="45"/>
      <c r="H85" s="44"/>
      <c r="I85" s="44"/>
      <c r="J85" s="44"/>
      <c r="K85" s="44"/>
      <c r="L85" s="58" t="str">
        <f t="shared" si="5"/>
        <v/>
      </c>
      <c r="M85" s="47" t="str">
        <f t="shared" si="6"/>
        <v/>
      </c>
    </row>
    <row r="86" spans="1:13" x14ac:dyDescent="0.25">
      <c r="A86" s="50"/>
      <c r="B86" s="71" t="str">
        <f t="shared" si="4"/>
        <v/>
      </c>
      <c r="C86" s="53"/>
      <c r="D86" s="44"/>
      <c r="E86" s="44"/>
      <c r="F86" s="44"/>
      <c r="G86" s="45"/>
      <c r="H86" s="44"/>
      <c r="I86" s="44"/>
      <c r="J86" s="44"/>
      <c r="K86" s="44"/>
      <c r="L86" s="58" t="str">
        <f t="shared" si="5"/>
        <v/>
      </c>
      <c r="M86" s="47" t="str">
        <f t="shared" si="6"/>
        <v/>
      </c>
    </row>
    <row r="87" spans="1:13" x14ac:dyDescent="0.25">
      <c r="A87" s="50"/>
      <c r="B87" s="71" t="str">
        <f t="shared" si="4"/>
        <v/>
      </c>
      <c r="C87" s="53"/>
      <c r="D87" s="44"/>
      <c r="E87" s="44"/>
      <c r="F87" s="44"/>
      <c r="G87" s="45"/>
      <c r="H87" s="44"/>
      <c r="I87" s="44"/>
      <c r="J87" s="44"/>
      <c r="K87" s="44"/>
      <c r="L87" s="58" t="str">
        <f t="shared" si="5"/>
        <v/>
      </c>
      <c r="M87" s="47" t="str">
        <f t="shared" si="6"/>
        <v/>
      </c>
    </row>
    <row r="88" spans="1:13" x14ac:dyDescent="0.25">
      <c r="A88" s="50"/>
      <c r="B88" s="71" t="str">
        <f t="shared" si="4"/>
        <v/>
      </c>
      <c r="C88" s="53"/>
      <c r="D88" s="44"/>
      <c r="E88" s="44"/>
      <c r="F88" s="44"/>
      <c r="G88" s="45"/>
      <c r="H88" s="44"/>
      <c r="I88" s="44"/>
      <c r="J88" s="44"/>
      <c r="K88" s="44"/>
      <c r="L88" s="58" t="str">
        <f t="shared" si="5"/>
        <v/>
      </c>
      <c r="M88" s="47" t="str">
        <f t="shared" si="6"/>
        <v/>
      </c>
    </row>
    <row r="89" spans="1:13" x14ac:dyDescent="0.25">
      <c r="A89" s="50"/>
      <c r="B89" s="71" t="str">
        <f t="shared" si="4"/>
        <v/>
      </c>
      <c r="C89" s="53"/>
      <c r="D89" s="44"/>
      <c r="E89" s="44"/>
      <c r="F89" s="44"/>
      <c r="G89" s="45"/>
      <c r="H89" s="44"/>
      <c r="I89" s="44"/>
      <c r="J89" s="44"/>
      <c r="K89" s="44"/>
      <c r="L89" s="58" t="str">
        <f t="shared" si="5"/>
        <v/>
      </c>
      <c r="M89" s="47" t="str">
        <f t="shared" si="6"/>
        <v/>
      </c>
    </row>
    <row r="90" spans="1:13" x14ac:dyDescent="0.25">
      <c r="A90" s="50"/>
      <c r="B90" s="71" t="str">
        <f t="shared" si="4"/>
        <v/>
      </c>
      <c r="C90" s="53"/>
      <c r="D90" s="44"/>
      <c r="E90" s="44"/>
      <c r="F90" s="44"/>
      <c r="G90" s="45"/>
      <c r="H90" s="44"/>
      <c r="I90" s="44"/>
      <c r="J90" s="44"/>
      <c r="K90" s="44"/>
      <c r="L90" s="58" t="str">
        <f t="shared" si="5"/>
        <v/>
      </c>
      <c r="M90" s="47" t="str">
        <f t="shared" si="6"/>
        <v/>
      </c>
    </row>
    <row r="91" spans="1:13" x14ac:dyDescent="0.25">
      <c r="A91" s="50"/>
      <c r="B91" s="71" t="str">
        <f t="shared" si="4"/>
        <v/>
      </c>
      <c r="C91" s="53"/>
      <c r="D91" s="44"/>
      <c r="E91" s="44"/>
      <c r="F91" s="44"/>
      <c r="G91" s="45"/>
      <c r="H91" s="44"/>
      <c r="I91" s="44"/>
      <c r="J91" s="44"/>
      <c r="K91" s="44"/>
      <c r="L91" s="58" t="str">
        <f t="shared" si="5"/>
        <v/>
      </c>
      <c r="M91" s="47" t="str">
        <f t="shared" si="6"/>
        <v/>
      </c>
    </row>
    <row r="92" spans="1:13" x14ac:dyDescent="0.25">
      <c r="A92" s="50"/>
      <c r="B92" s="71" t="str">
        <f t="shared" si="4"/>
        <v/>
      </c>
      <c r="C92" s="53"/>
      <c r="D92" s="44"/>
      <c r="E92" s="44"/>
      <c r="F92" s="44"/>
      <c r="G92" s="45"/>
      <c r="H92" s="44"/>
      <c r="I92" s="44"/>
      <c r="J92" s="44"/>
      <c r="K92" s="44"/>
      <c r="L92" s="58" t="str">
        <f t="shared" si="5"/>
        <v/>
      </c>
      <c r="M92" s="47" t="str">
        <f t="shared" si="6"/>
        <v/>
      </c>
    </row>
    <row r="93" spans="1:13" x14ac:dyDescent="0.25">
      <c r="A93" s="50"/>
      <c r="B93" s="71" t="str">
        <f t="shared" si="4"/>
        <v/>
      </c>
      <c r="C93" s="53"/>
      <c r="D93" s="44"/>
      <c r="E93" s="44"/>
      <c r="F93" s="44"/>
      <c r="G93" s="45"/>
      <c r="H93" s="44"/>
      <c r="I93" s="44"/>
      <c r="J93" s="44"/>
      <c r="K93" s="44"/>
      <c r="L93" s="58" t="str">
        <f t="shared" si="5"/>
        <v/>
      </c>
      <c r="M93" s="47" t="str">
        <f t="shared" si="6"/>
        <v/>
      </c>
    </row>
    <row r="94" spans="1:13" x14ac:dyDescent="0.25">
      <c r="A94" s="50"/>
      <c r="B94" s="71" t="str">
        <f t="shared" si="4"/>
        <v/>
      </c>
      <c r="C94" s="53"/>
      <c r="D94" s="44"/>
      <c r="E94" s="44"/>
      <c r="F94" s="44"/>
      <c r="G94" s="45"/>
      <c r="H94" s="44"/>
      <c r="I94" s="44"/>
      <c r="J94" s="44"/>
      <c r="K94" s="44"/>
      <c r="L94" s="58" t="str">
        <f t="shared" si="5"/>
        <v/>
      </c>
      <c r="M94" s="47" t="str">
        <f t="shared" si="6"/>
        <v/>
      </c>
    </row>
    <row r="95" spans="1:13" x14ac:dyDescent="0.25">
      <c r="A95" s="50"/>
      <c r="B95" s="71" t="str">
        <f t="shared" si="4"/>
        <v/>
      </c>
      <c r="C95" s="53"/>
      <c r="D95" s="44"/>
      <c r="E95" s="44"/>
      <c r="F95" s="44"/>
      <c r="G95" s="45"/>
      <c r="H95" s="44"/>
      <c r="I95" s="44"/>
      <c r="J95" s="44"/>
      <c r="K95" s="44"/>
      <c r="L95" s="58" t="str">
        <f t="shared" si="5"/>
        <v/>
      </c>
      <c r="M95" s="47" t="str">
        <f t="shared" si="6"/>
        <v/>
      </c>
    </row>
    <row r="96" spans="1:13" x14ac:dyDescent="0.25">
      <c r="A96" s="50"/>
      <c r="B96" s="71" t="str">
        <f t="shared" si="4"/>
        <v/>
      </c>
      <c r="C96" s="53"/>
      <c r="D96" s="44"/>
      <c r="E96" s="44"/>
      <c r="F96" s="44"/>
      <c r="G96" s="45"/>
      <c r="H96" s="44"/>
      <c r="I96" s="44"/>
      <c r="J96" s="44"/>
      <c r="K96" s="44"/>
      <c r="L96" s="58" t="str">
        <f t="shared" si="5"/>
        <v/>
      </c>
      <c r="M96" s="47" t="str">
        <f t="shared" si="6"/>
        <v/>
      </c>
    </row>
    <row r="97" spans="1:13" x14ac:dyDescent="0.25">
      <c r="A97" s="50"/>
      <c r="B97" s="71" t="str">
        <f t="shared" si="4"/>
        <v/>
      </c>
      <c r="C97" s="53"/>
      <c r="D97" s="44"/>
      <c r="E97" s="44"/>
      <c r="F97" s="44"/>
      <c r="G97" s="45"/>
      <c r="H97" s="44"/>
      <c r="I97" s="44"/>
      <c r="J97" s="44"/>
      <c r="K97" s="44"/>
      <c r="L97" s="58" t="str">
        <f t="shared" si="5"/>
        <v/>
      </c>
      <c r="M97" s="47" t="str">
        <f t="shared" si="6"/>
        <v/>
      </c>
    </row>
    <row r="98" spans="1:13" x14ac:dyDescent="0.25">
      <c r="A98" s="50"/>
      <c r="B98" s="71" t="str">
        <f t="shared" si="4"/>
        <v/>
      </c>
      <c r="C98" s="53"/>
      <c r="D98" s="44"/>
      <c r="E98" s="44"/>
      <c r="F98" s="44"/>
      <c r="G98" s="45"/>
      <c r="H98" s="44"/>
      <c r="I98" s="44"/>
      <c r="J98" s="44"/>
      <c r="K98" s="44"/>
      <c r="L98" s="58" t="str">
        <f t="shared" si="5"/>
        <v/>
      </c>
      <c r="M98" s="47" t="str">
        <f t="shared" si="6"/>
        <v/>
      </c>
    </row>
    <row r="99" spans="1:13" x14ac:dyDescent="0.25">
      <c r="A99" s="50"/>
      <c r="B99" s="71" t="str">
        <f t="shared" si="4"/>
        <v/>
      </c>
      <c r="C99" s="53"/>
      <c r="D99" s="44"/>
      <c r="E99" s="44"/>
      <c r="F99" s="44"/>
      <c r="G99" s="45"/>
      <c r="H99" s="44"/>
      <c r="I99" s="44"/>
      <c r="J99" s="44"/>
      <c r="K99" s="44"/>
      <c r="L99" s="58" t="str">
        <f t="shared" si="5"/>
        <v/>
      </c>
      <c r="M99" s="47" t="str">
        <f t="shared" si="6"/>
        <v/>
      </c>
    </row>
    <row r="100" spans="1:13" x14ac:dyDescent="0.25">
      <c r="A100" s="50"/>
      <c r="B100" s="71" t="str">
        <f t="shared" si="4"/>
        <v/>
      </c>
      <c r="C100" s="53"/>
      <c r="D100" s="44"/>
      <c r="E100" s="44"/>
      <c r="F100" s="44"/>
      <c r="G100" s="45"/>
      <c r="H100" s="44"/>
      <c r="I100" s="44"/>
      <c r="J100" s="44"/>
      <c r="K100" s="44"/>
      <c r="L100" s="58" t="str">
        <f t="shared" si="5"/>
        <v/>
      </c>
      <c r="M100" s="47" t="str">
        <f t="shared" si="6"/>
        <v/>
      </c>
    </row>
    <row r="101" spans="1:13" x14ac:dyDescent="0.25">
      <c r="A101" s="50"/>
      <c r="B101" s="71" t="str">
        <f t="shared" si="4"/>
        <v/>
      </c>
      <c r="C101" s="53"/>
      <c r="D101" s="44"/>
      <c r="E101" s="44"/>
      <c r="F101" s="44"/>
      <c r="G101" s="45"/>
      <c r="H101" s="44"/>
      <c r="I101" s="44"/>
      <c r="J101" s="44"/>
      <c r="K101" s="44"/>
      <c r="L101" s="58" t="str">
        <f t="shared" si="5"/>
        <v/>
      </c>
      <c r="M101" s="47" t="str">
        <f t="shared" si="6"/>
        <v/>
      </c>
    </row>
    <row r="102" spans="1:13" x14ac:dyDescent="0.25">
      <c r="A102" s="50"/>
      <c r="B102" s="71" t="str">
        <f t="shared" si="4"/>
        <v/>
      </c>
      <c r="C102" s="53"/>
      <c r="D102" s="44"/>
      <c r="E102" s="44"/>
      <c r="F102" s="44"/>
      <c r="G102" s="45"/>
      <c r="H102" s="44"/>
      <c r="I102" s="44"/>
      <c r="J102" s="44"/>
      <c r="K102" s="44"/>
      <c r="L102" s="58" t="str">
        <f t="shared" si="5"/>
        <v/>
      </c>
      <c r="M102" s="47" t="str">
        <f t="shared" si="6"/>
        <v/>
      </c>
    </row>
    <row r="103" spans="1:13" x14ac:dyDescent="0.25">
      <c r="A103" s="50"/>
      <c r="B103" s="71" t="str">
        <f t="shared" si="4"/>
        <v/>
      </c>
      <c r="C103" s="53"/>
      <c r="D103" s="44"/>
      <c r="E103" s="44"/>
      <c r="F103" s="44"/>
      <c r="G103" s="45"/>
      <c r="H103" s="44"/>
      <c r="I103" s="44"/>
      <c r="J103" s="44"/>
      <c r="K103" s="44"/>
      <c r="L103" s="58" t="str">
        <f t="shared" si="5"/>
        <v/>
      </c>
      <c r="M103" s="47" t="str">
        <f t="shared" si="6"/>
        <v/>
      </c>
    </row>
    <row r="104" spans="1:13" x14ac:dyDescent="0.25">
      <c r="A104" s="50"/>
      <c r="B104" s="71" t="str">
        <f t="shared" si="4"/>
        <v/>
      </c>
      <c r="C104" s="53"/>
      <c r="D104" s="44"/>
      <c r="E104" s="44"/>
      <c r="F104" s="44"/>
      <c r="G104" s="45"/>
      <c r="H104" s="44"/>
      <c r="I104" s="44"/>
      <c r="J104" s="44"/>
      <c r="K104" s="44"/>
      <c r="L104" s="58" t="str">
        <f t="shared" si="5"/>
        <v/>
      </c>
      <c r="M104" s="47" t="str">
        <f t="shared" si="6"/>
        <v/>
      </c>
    </row>
    <row r="105" spans="1:13" x14ac:dyDescent="0.25">
      <c r="A105" s="50"/>
      <c r="B105" s="71" t="str">
        <f t="shared" si="4"/>
        <v/>
      </c>
      <c r="C105" s="53"/>
      <c r="D105" s="44"/>
      <c r="E105" s="44"/>
      <c r="F105" s="44"/>
      <c r="G105" s="45"/>
      <c r="H105" s="44"/>
      <c r="I105" s="44"/>
      <c r="J105" s="44"/>
      <c r="K105" s="44"/>
      <c r="L105" s="58" t="str">
        <f t="shared" si="5"/>
        <v/>
      </c>
      <c r="M105" s="47" t="str">
        <f t="shared" si="6"/>
        <v/>
      </c>
    </row>
    <row r="106" spans="1:13" x14ac:dyDescent="0.25">
      <c r="A106" s="50"/>
      <c r="B106" s="71" t="str">
        <f t="shared" si="4"/>
        <v/>
      </c>
      <c r="C106" s="53"/>
      <c r="D106" s="44"/>
      <c r="E106" s="44"/>
      <c r="F106" s="44"/>
      <c r="G106" s="45"/>
      <c r="H106" s="44"/>
      <c r="I106" s="44"/>
      <c r="J106" s="44"/>
      <c r="K106" s="44"/>
      <c r="L106" s="58" t="str">
        <f t="shared" si="5"/>
        <v/>
      </c>
      <c r="M106" s="47" t="str">
        <f t="shared" si="6"/>
        <v/>
      </c>
    </row>
    <row r="107" spans="1:13" x14ac:dyDescent="0.25">
      <c r="A107" s="50"/>
      <c r="B107" s="71" t="str">
        <f t="shared" si="4"/>
        <v/>
      </c>
      <c r="C107" s="53"/>
      <c r="D107" s="44"/>
      <c r="E107" s="44"/>
      <c r="F107" s="44"/>
      <c r="G107" s="45"/>
      <c r="H107" s="44"/>
      <c r="I107" s="44"/>
      <c r="J107" s="44"/>
      <c r="K107" s="44"/>
      <c r="L107" s="58" t="str">
        <f t="shared" si="5"/>
        <v/>
      </c>
      <c r="M107" s="47" t="str">
        <f t="shared" si="6"/>
        <v/>
      </c>
    </row>
    <row r="108" spans="1:13" x14ac:dyDescent="0.25">
      <c r="A108" s="50"/>
      <c r="B108" s="71" t="str">
        <f t="shared" si="4"/>
        <v/>
      </c>
      <c r="C108" s="53"/>
      <c r="D108" s="44"/>
      <c r="E108" s="44"/>
      <c r="F108" s="44"/>
      <c r="G108" s="45"/>
      <c r="H108" s="44"/>
      <c r="I108" s="44"/>
      <c r="J108" s="44"/>
      <c r="K108" s="44"/>
      <c r="L108" s="58" t="str">
        <f t="shared" si="5"/>
        <v/>
      </c>
      <c r="M108" s="47" t="str">
        <f t="shared" si="6"/>
        <v/>
      </c>
    </row>
    <row r="109" spans="1:13" x14ac:dyDescent="0.25">
      <c r="A109" s="50"/>
      <c r="B109" s="71" t="str">
        <f t="shared" si="4"/>
        <v/>
      </c>
      <c r="C109" s="53"/>
      <c r="D109" s="44"/>
      <c r="E109" s="44"/>
      <c r="F109" s="44"/>
      <c r="G109" s="45"/>
      <c r="H109" s="44"/>
      <c r="I109" s="44"/>
      <c r="J109" s="44"/>
      <c r="K109" s="44"/>
      <c r="L109" s="58" t="str">
        <f t="shared" si="5"/>
        <v/>
      </c>
      <c r="M109" s="47" t="str">
        <f t="shared" si="6"/>
        <v/>
      </c>
    </row>
    <row r="110" spans="1:13" x14ac:dyDescent="0.25">
      <c r="A110" s="50"/>
      <c r="B110" s="71" t="str">
        <f t="shared" si="4"/>
        <v/>
      </c>
      <c r="C110" s="53"/>
      <c r="D110" s="44"/>
      <c r="E110" s="44"/>
      <c r="F110" s="44"/>
      <c r="G110" s="45"/>
      <c r="H110" s="44"/>
      <c r="I110" s="44"/>
      <c r="J110" s="44"/>
      <c r="K110" s="44"/>
      <c r="L110" s="58" t="str">
        <f t="shared" si="5"/>
        <v/>
      </c>
      <c r="M110" s="47" t="str">
        <f t="shared" si="6"/>
        <v/>
      </c>
    </row>
    <row r="111" spans="1:13" x14ac:dyDescent="0.25">
      <c r="A111" s="50"/>
      <c r="B111" s="71" t="str">
        <f t="shared" si="4"/>
        <v/>
      </c>
      <c r="C111" s="53"/>
      <c r="D111" s="44"/>
      <c r="E111" s="44"/>
      <c r="F111" s="44"/>
      <c r="G111" s="45"/>
      <c r="H111" s="44"/>
      <c r="I111" s="44"/>
      <c r="J111" s="44"/>
      <c r="K111" s="44"/>
      <c r="L111" s="58" t="str">
        <f t="shared" si="5"/>
        <v/>
      </c>
      <c r="M111" s="47" t="str">
        <f t="shared" si="6"/>
        <v/>
      </c>
    </row>
    <row r="112" spans="1:13" x14ac:dyDescent="0.25">
      <c r="A112" s="50"/>
      <c r="B112" s="71" t="str">
        <f t="shared" si="4"/>
        <v/>
      </c>
      <c r="C112" s="53"/>
      <c r="D112" s="44"/>
      <c r="E112" s="44"/>
      <c r="F112" s="44"/>
      <c r="G112" s="45"/>
      <c r="H112" s="44"/>
      <c r="I112" s="44"/>
      <c r="J112" s="44"/>
      <c r="K112" s="44"/>
      <c r="L112" s="58" t="str">
        <f t="shared" si="5"/>
        <v/>
      </c>
      <c r="M112" s="47" t="str">
        <f t="shared" si="6"/>
        <v/>
      </c>
    </row>
    <row r="113" spans="1:13" x14ac:dyDescent="0.25">
      <c r="A113" s="50"/>
      <c r="B113" s="71" t="str">
        <f t="shared" si="4"/>
        <v/>
      </c>
      <c r="C113" s="53"/>
      <c r="D113" s="44"/>
      <c r="E113" s="44"/>
      <c r="F113" s="44"/>
      <c r="G113" s="45"/>
      <c r="H113" s="44"/>
      <c r="I113" s="44"/>
      <c r="J113" s="44"/>
      <c r="K113" s="44"/>
      <c r="L113" s="58" t="str">
        <f t="shared" si="5"/>
        <v/>
      </c>
      <c r="M113" s="47" t="str">
        <f t="shared" si="6"/>
        <v/>
      </c>
    </row>
    <row r="114" spans="1:13" x14ac:dyDescent="0.25">
      <c r="A114" s="50"/>
      <c r="B114" s="71" t="str">
        <f t="shared" si="4"/>
        <v/>
      </c>
      <c r="C114" s="53"/>
      <c r="D114" s="44"/>
      <c r="E114" s="44"/>
      <c r="F114" s="44"/>
      <c r="G114" s="45"/>
      <c r="H114" s="44"/>
      <c r="I114" s="44"/>
      <c r="J114" s="44"/>
      <c r="K114" s="44"/>
      <c r="L114" s="58" t="str">
        <f t="shared" si="5"/>
        <v/>
      </c>
      <c r="M114" s="47" t="str">
        <f t="shared" si="6"/>
        <v/>
      </c>
    </row>
    <row r="115" spans="1:13" x14ac:dyDescent="0.25">
      <c r="A115" s="50"/>
      <c r="B115" s="71" t="str">
        <f t="shared" si="4"/>
        <v/>
      </c>
      <c r="C115" s="53"/>
      <c r="D115" s="44"/>
      <c r="E115" s="44"/>
      <c r="F115" s="44"/>
      <c r="G115" s="45"/>
      <c r="H115" s="44"/>
      <c r="I115" s="44"/>
      <c r="J115" s="44"/>
      <c r="K115" s="44"/>
      <c r="L115" s="58" t="str">
        <f t="shared" si="5"/>
        <v/>
      </c>
      <c r="M115" s="47" t="str">
        <f t="shared" si="6"/>
        <v/>
      </c>
    </row>
    <row r="116" spans="1:13" x14ac:dyDescent="0.25">
      <c r="A116" s="50"/>
      <c r="B116" s="71" t="str">
        <f t="shared" si="4"/>
        <v/>
      </c>
      <c r="C116" s="53"/>
      <c r="D116" s="44"/>
      <c r="E116" s="44"/>
      <c r="F116" s="44"/>
      <c r="G116" s="45"/>
      <c r="H116" s="44"/>
      <c r="I116" s="44"/>
      <c r="J116" s="44"/>
      <c r="K116" s="44"/>
      <c r="L116" s="58" t="str">
        <f t="shared" si="5"/>
        <v/>
      </c>
      <c r="M116" s="47" t="str">
        <f t="shared" si="6"/>
        <v/>
      </c>
    </row>
    <row r="117" spans="1:13" x14ac:dyDescent="0.25">
      <c r="A117" s="50"/>
      <c r="B117" s="71" t="str">
        <f t="shared" si="4"/>
        <v/>
      </c>
      <c r="C117" s="53"/>
      <c r="D117" s="44"/>
      <c r="E117" s="44"/>
      <c r="F117" s="44"/>
      <c r="G117" s="45"/>
      <c r="H117" s="44"/>
      <c r="I117" s="44"/>
      <c r="J117" s="44"/>
      <c r="K117" s="44"/>
      <c r="L117" s="58" t="str">
        <f t="shared" si="5"/>
        <v/>
      </c>
      <c r="M117" s="47" t="str">
        <f t="shared" si="6"/>
        <v/>
      </c>
    </row>
    <row r="118" spans="1:13" x14ac:dyDescent="0.25">
      <c r="A118" s="50"/>
      <c r="B118" s="71" t="str">
        <f t="shared" si="4"/>
        <v/>
      </c>
      <c r="C118" s="53"/>
      <c r="D118" s="44"/>
      <c r="E118" s="44"/>
      <c r="F118" s="44"/>
      <c r="G118" s="45"/>
      <c r="H118" s="44"/>
      <c r="I118" s="44"/>
      <c r="J118" s="44"/>
      <c r="K118" s="44"/>
      <c r="L118" s="58" t="str">
        <f t="shared" si="5"/>
        <v/>
      </c>
      <c r="M118" s="47" t="str">
        <f t="shared" si="6"/>
        <v/>
      </c>
    </row>
    <row r="119" spans="1:13" x14ac:dyDescent="0.25">
      <c r="A119" s="50"/>
      <c r="B119" s="71" t="str">
        <f t="shared" si="4"/>
        <v/>
      </c>
      <c r="C119" s="53"/>
      <c r="D119" s="44"/>
      <c r="E119" s="44"/>
      <c r="F119" s="44"/>
      <c r="G119" s="45"/>
      <c r="H119" s="44"/>
      <c r="I119" s="44"/>
      <c r="J119" s="44"/>
      <c r="K119" s="44"/>
      <c r="L119" s="58" t="str">
        <f t="shared" si="5"/>
        <v/>
      </c>
      <c r="M119" s="47" t="str">
        <f t="shared" si="6"/>
        <v/>
      </c>
    </row>
    <row r="120" spans="1:13" x14ac:dyDescent="0.25">
      <c r="A120" s="50"/>
      <c r="B120" s="71" t="str">
        <f t="shared" si="4"/>
        <v/>
      </c>
      <c r="C120" s="53"/>
      <c r="D120" s="44"/>
      <c r="E120" s="44"/>
      <c r="F120" s="44"/>
      <c r="G120" s="45"/>
      <c r="H120" s="44"/>
      <c r="I120" s="44"/>
      <c r="J120" s="44"/>
      <c r="K120" s="44"/>
      <c r="L120" s="58" t="str">
        <f t="shared" si="5"/>
        <v/>
      </c>
      <c r="M120" s="47" t="str">
        <f t="shared" si="6"/>
        <v/>
      </c>
    </row>
    <row r="121" spans="1:13" x14ac:dyDescent="0.25">
      <c r="A121" s="50"/>
      <c r="B121" s="71" t="str">
        <f t="shared" si="4"/>
        <v/>
      </c>
      <c r="C121" s="53"/>
      <c r="D121" s="44"/>
      <c r="E121" s="44"/>
      <c r="F121" s="44"/>
      <c r="G121" s="45"/>
      <c r="H121" s="44"/>
      <c r="I121" s="44"/>
      <c r="J121" s="44"/>
      <c r="K121" s="44"/>
      <c r="L121" s="58" t="str">
        <f t="shared" si="5"/>
        <v/>
      </c>
      <c r="M121" s="47" t="str">
        <f t="shared" si="6"/>
        <v/>
      </c>
    </row>
    <row r="122" spans="1:13" x14ac:dyDescent="0.25">
      <c r="A122" s="50"/>
      <c r="B122" s="71" t="str">
        <f t="shared" si="4"/>
        <v/>
      </c>
      <c r="C122" s="53"/>
      <c r="D122" s="44"/>
      <c r="E122" s="44"/>
      <c r="F122" s="44"/>
      <c r="G122" s="45"/>
      <c r="H122" s="44"/>
      <c r="I122" s="44"/>
      <c r="J122" s="44"/>
      <c r="K122" s="44"/>
      <c r="L122" s="58" t="str">
        <f t="shared" si="5"/>
        <v/>
      </c>
      <c r="M122" s="47" t="str">
        <f t="shared" si="6"/>
        <v/>
      </c>
    </row>
    <row r="123" spans="1:13" x14ac:dyDescent="0.25">
      <c r="A123" s="50"/>
      <c r="B123" s="71" t="str">
        <f t="shared" si="4"/>
        <v/>
      </c>
      <c r="C123" s="53"/>
      <c r="D123" s="44"/>
      <c r="E123" s="44"/>
      <c r="F123" s="44"/>
      <c r="G123" s="45"/>
      <c r="H123" s="44"/>
      <c r="I123" s="44"/>
      <c r="J123" s="44"/>
      <c r="K123" s="44"/>
      <c r="L123" s="58" t="str">
        <f t="shared" si="5"/>
        <v/>
      </c>
      <c r="M123" s="47" t="str">
        <f t="shared" si="6"/>
        <v/>
      </c>
    </row>
    <row r="124" spans="1:13" x14ac:dyDescent="0.25">
      <c r="A124" s="50"/>
      <c r="B124" s="71" t="str">
        <f t="shared" si="4"/>
        <v/>
      </c>
      <c r="C124" s="53"/>
      <c r="D124" s="44"/>
      <c r="E124" s="44"/>
      <c r="F124" s="44"/>
      <c r="G124" s="45"/>
      <c r="H124" s="44"/>
      <c r="I124" s="44"/>
      <c r="J124" s="44"/>
      <c r="K124" s="44"/>
      <c r="L124" s="58" t="str">
        <f t="shared" si="5"/>
        <v/>
      </c>
      <c r="M124" s="47" t="str">
        <f t="shared" si="6"/>
        <v/>
      </c>
    </row>
    <row r="125" spans="1:13" x14ac:dyDescent="0.25">
      <c r="A125" s="50"/>
      <c r="B125" s="71" t="str">
        <f t="shared" si="4"/>
        <v/>
      </c>
      <c r="C125" s="53"/>
      <c r="D125" s="44"/>
      <c r="E125" s="44"/>
      <c r="F125" s="44"/>
      <c r="G125" s="45"/>
      <c r="H125" s="44"/>
      <c r="I125" s="44"/>
      <c r="J125" s="44"/>
      <c r="K125" s="44"/>
      <c r="L125" s="58" t="str">
        <f t="shared" si="5"/>
        <v/>
      </c>
      <c r="M125" s="47" t="str">
        <f t="shared" si="6"/>
        <v/>
      </c>
    </row>
    <row r="126" spans="1:13" x14ac:dyDescent="0.25">
      <c r="A126" s="50"/>
      <c r="B126" s="71" t="str">
        <f t="shared" si="4"/>
        <v/>
      </c>
      <c r="C126" s="53"/>
      <c r="D126" s="44"/>
      <c r="E126" s="44"/>
      <c r="F126" s="44"/>
      <c r="G126" s="45"/>
      <c r="H126" s="44"/>
      <c r="I126" s="44"/>
      <c r="J126" s="44"/>
      <c r="K126" s="44"/>
      <c r="L126" s="58" t="str">
        <f t="shared" si="5"/>
        <v/>
      </c>
      <c r="M126" s="47" t="str">
        <f t="shared" si="6"/>
        <v/>
      </c>
    </row>
    <row r="127" spans="1:13" x14ac:dyDescent="0.25">
      <c r="A127" s="50"/>
      <c r="B127" s="71" t="str">
        <f t="shared" si="4"/>
        <v/>
      </c>
      <c r="C127" s="53"/>
      <c r="D127" s="44"/>
      <c r="E127" s="44"/>
      <c r="F127" s="44"/>
      <c r="G127" s="45"/>
      <c r="H127" s="44"/>
      <c r="I127" s="44"/>
      <c r="J127" s="44"/>
      <c r="K127" s="44"/>
      <c r="L127" s="58" t="str">
        <f t="shared" si="5"/>
        <v/>
      </c>
      <c r="M127" s="47" t="str">
        <f t="shared" si="6"/>
        <v/>
      </c>
    </row>
    <row r="128" spans="1:13" x14ac:dyDescent="0.25">
      <c r="A128" s="50"/>
      <c r="B128" s="71" t="str">
        <f t="shared" si="4"/>
        <v/>
      </c>
      <c r="C128" s="53"/>
      <c r="D128" s="44"/>
      <c r="E128" s="44"/>
      <c r="F128" s="44"/>
      <c r="G128" s="45"/>
      <c r="H128" s="44"/>
      <c r="I128" s="44"/>
      <c r="J128" s="44"/>
      <c r="K128" s="44"/>
      <c r="L128" s="58" t="str">
        <f t="shared" si="5"/>
        <v/>
      </c>
      <c r="M128" s="47" t="str">
        <f t="shared" si="6"/>
        <v/>
      </c>
    </row>
    <row r="129" spans="1:13" x14ac:dyDescent="0.25">
      <c r="A129" s="50"/>
      <c r="B129" s="71" t="str">
        <f t="shared" si="4"/>
        <v/>
      </c>
      <c r="C129" s="53"/>
      <c r="D129" s="44"/>
      <c r="E129" s="44"/>
      <c r="F129" s="44"/>
      <c r="G129" s="45"/>
      <c r="H129" s="44"/>
      <c r="I129" s="44"/>
      <c r="J129" s="44"/>
      <c r="K129" s="44"/>
      <c r="L129" s="58" t="str">
        <f t="shared" si="5"/>
        <v/>
      </c>
      <c r="M129" s="47" t="str">
        <f t="shared" si="6"/>
        <v/>
      </c>
    </row>
    <row r="130" spans="1:13" x14ac:dyDescent="0.25">
      <c r="A130" s="50"/>
      <c r="B130" s="71" t="str">
        <f t="shared" si="4"/>
        <v/>
      </c>
      <c r="C130" s="53"/>
      <c r="D130" s="44"/>
      <c r="E130" s="44"/>
      <c r="F130" s="44"/>
      <c r="G130" s="45"/>
      <c r="H130" s="44"/>
      <c r="I130" s="44"/>
      <c r="J130" s="44"/>
      <c r="K130" s="44"/>
      <c r="L130" s="58" t="str">
        <f t="shared" si="5"/>
        <v/>
      </c>
      <c r="M130" s="47" t="str">
        <f t="shared" si="6"/>
        <v/>
      </c>
    </row>
    <row r="131" spans="1:13" x14ac:dyDescent="0.25">
      <c r="A131" s="50"/>
      <c r="B131" s="71" t="str">
        <f t="shared" si="4"/>
        <v/>
      </c>
      <c r="C131" s="53"/>
      <c r="D131" s="44"/>
      <c r="E131" s="44"/>
      <c r="F131" s="44"/>
      <c r="G131" s="45"/>
      <c r="H131" s="44"/>
      <c r="I131" s="44"/>
      <c r="J131" s="44"/>
      <c r="K131" s="44"/>
      <c r="L131" s="58" t="str">
        <f t="shared" si="5"/>
        <v/>
      </c>
      <c r="M131" s="47" t="str">
        <f t="shared" si="6"/>
        <v/>
      </c>
    </row>
    <row r="132" spans="1:13" x14ac:dyDescent="0.25">
      <c r="A132" s="50"/>
      <c r="B132" s="71" t="str">
        <f t="shared" si="4"/>
        <v/>
      </c>
      <c r="C132" s="53"/>
      <c r="D132" s="44"/>
      <c r="E132" s="44"/>
      <c r="F132" s="44"/>
      <c r="G132" s="45"/>
      <c r="H132" s="44"/>
      <c r="I132" s="44"/>
      <c r="J132" s="44"/>
      <c r="K132" s="44"/>
      <c r="L132" s="58" t="str">
        <f t="shared" si="5"/>
        <v/>
      </c>
      <c r="M132" s="47" t="str">
        <f t="shared" si="6"/>
        <v/>
      </c>
    </row>
    <row r="133" spans="1:13" x14ac:dyDescent="0.25">
      <c r="A133" s="50"/>
      <c r="B133" s="71" t="str">
        <f t="shared" si="4"/>
        <v/>
      </c>
      <c r="C133" s="53"/>
      <c r="D133" s="44"/>
      <c r="E133" s="44"/>
      <c r="F133" s="44"/>
      <c r="G133" s="45"/>
      <c r="H133" s="44"/>
      <c r="I133" s="44"/>
      <c r="J133" s="44"/>
      <c r="K133" s="44"/>
      <c r="L133" s="58" t="str">
        <f t="shared" si="5"/>
        <v/>
      </c>
      <c r="M133" s="47" t="str">
        <f t="shared" si="6"/>
        <v/>
      </c>
    </row>
    <row r="134" spans="1:13" x14ac:dyDescent="0.25">
      <c r="A134" s="50"/>
      <c r="B134" s="71" t="str">
        <f t="shared" si="4"/>
        <v/>
      </c>
      <c r="C134" s="53"/>
      <c r="D134" s="44"/>
      <c r="E134" s="44"/>
      <c r="F134" s="44"/>
      <c r="G134" s="45"/>
      <c r="H134" s="44"/>
      <c r="I134" s="44"/>
      <c r="J134" s="44"/>
      <c r="K134" s="44"/>
      <c r="L134" s="58" t="str">
        <f t="shared" si="5"/>
        <v/>
      </c>
      <c r="M134" s="47" t="str">
        <f t="shared" si="6"/>
        <v/>
      </c>
    </row>
    <row r="135" spans="1:13" x14ac:dyDescent="0.25">
      <c r="A135" s="50"/>
      <c r="B135" s="71" t="str">
        <f t="shared" si="4"/>
        <v/>
      </c>
      <c r="C135" s="53"/>
      <c r="D135" s="44"/>
      <c r="E135" s="44"/>
      <c r="F135" s="44"/>
      <c r="G135" s="45"/>
      <c r="H135" s="44"/>
      <c r="I135" s="44"/>
      <c r="J135" s="44"/>
      <c r="K135" s="44"/>
      <c r="L135" s="58" t="str">
        <f t="shared" si="5"/>
        <v/>
      </c>
      <c r="M135" s="47" t="str">
        <f t="shared" si="6"/>
        <v/>
      </c>
    </row>
    <row r="136" spans="1:13" x14ac:dyDescent="0.25">
      <c r="A136" s="50"/>
      <c r="B136" s="71" t="str">
        <f t="shared" si="4"/>
        <v/>
      </c>
      <c r="C136" s="53"/>
      <c r="D136" s="44"/>
      <c r="E136" s="44"/>
      <c r="F136" s="44"/>
      <c r="G136" s="45"/>
      <c r="H136" s="44"/>
      <c r="I136" s="44"/>
      <c r="J136" s="44"/>
      <c r="K136" s="44"/>
      <c r="L136" s="58" t="str">
        <f t="shared" si="5"/>
        <v/>
      </c>
      <c r="M136" s="47" t="str">
        <f t="shared" si="6"/>
        <v/>
      </c>
    </row>
    <row r="137" spans="1:13" x14ac:dyDescent="0.25">
      <c r="A137" s="50"/>
      <c r="B137" s="71" t="str">
        <f t="shared" si="4"/>
        <v/>
      </c>
      <c r="C137" s="53"/>
      <c r="D137" s="44"/>
      <c r="E137" s="44"/>
      <c r="F137" s="44"/>
      <c r="G137" s="45"/>
      <c r="H137" s="44"/>
      <c r="I137" s="44"/>
      <c r="J137" s="44"/>
      <c r="K137" s="44"/>
      <c r="L137" s="58" t="str">
        <f t="shared" si="5"/>
        <v/>
      </c>
      <c r="M137" s="47" t="str">
        <f t="shared" si="6"/>
        <v/>
      </c>
    </row>
    <row r="138" spans="1:13" x14ac:dyDescent="0.25">
      <c r="A138" s="50"/>
      <c r="B138" s="71" t="str">
        <f t="shared" si="4"/>
        <v/>
      </c>
      <c r="C138" s="53"/>
      <c r="D138" s="44"/>
      <c r="E138" s="44"/>
      <c r="F138" s="44"/>
      <c r="G138" s="45"/>
      <c r="H138" s="44"/>
      <c r="I138" s="44"/>
      <c r="J138" s="44"/>
      <c r="K138" s="44"/>
      <c r="L138" s="58" t="str">
        <f t="shared" si="5"/>
        <v/>
      </c>
      <c r="M138" s="47" t="str">
        <f t="shared" si="6"/>
        <v/>
      </c>
    </row>
    <row r="139" spans="1:13" x14ac:dyDescent="0.25">
      <c r="A139" s="50"/>
      <c r="B139" s="71" t="str">
        <f t="shared" si="4"/>
        <v/>
      </c>
      <c r="C139" s="53"/>
      <c r="D139" s="44"/>
      <c r="E139" s="44"/>
      <c r="F139" s="44"/>
      <c r="G139" s="45"/>
      <c r="H139" s="44"/>
      <c r="I139" s="44"/>
      <c r="J139" s="44"/>
      <c r="K139" s="44"/>
      <c r="L139" s="58" t="str">
        <f t="shared" si="5"/>
        <v/>
      </c>
      <c r="M139" s="47" t="str">
        <f t="shared" si="6"/>
        <v/>
      </c>
    </row>
    <row r="140" spans="1:13" x14ac:dyDescent="0.25">
      <c r="A140" s="50"/>
      <c r="B140" s="71" t="str">
        <f t="shared" si="4"/>
        <v/>
      </c>
      <c r="C140" s="53"/>
      <c r="D140" s="44"/>
      <c r="E140" s="44"/>
      <c r="F140" s="44"/>
      <c r="G140" s="45"/>
      <c r="H140" s="44"/>
      <c r="I140" s="44"/>
      <c r="J140" s="44"/>
      <c r="K140" s="44"/>
      <c r="L140" s="58" t="str">
        <f t="shared" si="5"/>
        <v/>
      </c>
      <c r="M140" s="47" t="str">
        <f t="shared" si="6"/>
        <v/>
      </c>
    </row>
    <row r="141" spans="1:13" x14ac:dyDescent="0.25">
      <c r="A141" s="50"/>
      <c r="B141" s="71" t="str">
        <f t="shared" ref="B141:B160" si="7">IF(OR(C141&lt;&gt;"",D141&lt;&gt;"",E141&lt;&gt;"",F141&lt;&gt;"",G141&lt;&gt;"",H141&lt;&gt;"",I141&lt;&gt;"",J141&lt;&gt;"",K141&lt;&gt;""),B140+1,"")</f>
        <v/>
      </c>
      <c r="C141" s="53"/>
      <c r="D141" s="44"/>
      <c r="E141" s="44"/>
      <c r="F141" s="44"/>
      <c r="G141" s="45"/>
      <c r="H141" s="44"/>
      <c r="I141" s="44"/>
      <c r="J141" s="44"/>
      <c r="K141" s="44"/>
      <c r="L141" s="58" t="str">
        <f t="shared" ref="L141:L160" si="8">IF(M141&lt;&gt;"","Erreur","")</f>
        <v/>
      </c>
      <c r="M141" s="47" t="str">
        <f t="shared" ref="M141:M160" si="9">IF(G141&gt;$D$2,"Format erroné ou date renseignée supérieure à la date d'échéance.","")</f>
        <v/>
      </c>
    </row>
    <row r="142" spans="1:13" x14ac:dyDescent="0.25">
      <c r="A142" s="50"/>
      <c r="B142" s="71" t="str">
        <f t="shared" si="7"/>
        <v/>
      </c>
      <c r="C142" s="53"/>
      <c r="D142" s="44"/>
      <c r="E142" s="44"/>
      <c r="F142" s="44"/>
      <c r="G142" s="45"/>
      <c r="H142" s="44"/>
      <c r="I142" s="44"/>
      <c r="J142" s="44"/>
      <c r="K142" s="44"/>
      <c r="L142" s="58" t="str">
        <f t="shared" si="8"/>
        <v/>
      </c>
      <c r="M142" s="47" t="str">
        <f t="shared" si="9"/>
        <v/>
      </c>
    </row>
    <row r="143" spans="1:13" x14ac:dyDescent="0.25">
      <c r="A143" s="50"/>
      <c r="B143" s="71" t="str">
        <f t="shared" si="7"/>
        <v/>
      </c>
      <c r="C143" s="53"/>
      <c r="D143" s="44"/>
      <c r="E143" s="44"/>
      <c r="F143" s="44"/>
      <c r="G143" s="45"/>
      <c r="H143" s="44"/>
      <c r="I143" s="44"/>
      <c r="J143" s="44"/>
      <c r="K143" s="44"/>
      <c r="L143" s="58" t="str">
        <f t="shared" si="8"/>
        <v/>
      </c>
      <c r="M143" s="47" t="str">
        <f t="shared" si="9"/>
        <v/>
      </c>
    </row>
    <row r="144" spans="1:13" x14ac:dyDescent="0.25">
      <c r="A144" s="50"/>
      <c r="B144" s="71" t="str">
        <f t="shared" si="7"/>
        <v/>
      </c>
      <c r="C144" s="53"/>
      <c r="D144" s="44"/>
      <c r="E144" s="44"/>
      <c r="F144" s="44"/>
      <c r="G144" s="45"/>
      <c r="H144" s="44"/>
      <c r="I144" s="44"/>
      <c r="J144" s="44"/>
      <c r="K144" s="44"/>
      <c r="L144" s="58" t="str">
        <f t="shared" si="8"/>
        <v/>
      </c>
      <c r="M144" s="47" t="str">
        <f t="shared" si="9"/>
        <v/>
      </c>
    </row>
    <row r="145" spans="1:13" x14ac:dyDescent="0.25">
      <c r="A145" s="50"/>
      <c r="B145" s="71" t="str">
        <f t="shared" si="7"/>
        <v/>
      </c>
      <c r="C145" s="53"/>
      <c r="D145" s="44"/>
      <c r="E145" s="44"/>
      <c r="F145" s="44"/>
      <c r="G145" s="45"/>
      <c r="H145" s="44"/>
      <c r="I145" s="44"/>
      <c r="J145" s="44"/>
      <c r="K145" s="44"/>
      <c r="L145" s="58" t="str">
        <f t="shared" si="8"/>
        <v/>
      </c>
      <c r="M145" s="47" t="str">
        <f t="shared" si="9"/>
        <v/>
      </c>
    </row>
    <row r="146" spans="1:13" x14ac:dyDescent="0.25">
      <c r="A146" s="50"/>
      <c r="B146" s="71" t="str">
        <f t="shared" si="7"/>
        <v/>
      </c>
      <c r="C146" s="53"/>
      <c r="D146" s="44"/>
      <c r="E146" s="44"/>
      <c r="F146" s="44"/>
      <c r="G146" s="45"/>
      <c r="H146" s="44"/>
      <c r="I146" s="44"/>
      <c r="J146" s="44"/>
      <c r="K146" s="44"/>
      <c r="L146" s="58" t="str">
        <f t="shared" si="8"/>
        <v/>
      </c>
      <c r="M146" s="47" t="str">
        <f t="shared" si="9"/>
        <v/>
      </c>
    </row>
    <row r="147" spans="1:13" x14ac:dyDescent="0.25">
      <c r="A147" s="50"/>
      <c r="B147" s="71" t="str">
        <f t="shared" si="7"/>
        <v/>
      </c>
      <c r="C147" s="53"/>
      <c r="D147" s="44"/>
      <c r="E147" s="44"/>
      <c r="F147" s="44"/>
      <c r="G147" s="45"/>
      <c r="H147" s="44"/>
      <c r="I147" s="44"/>
      <c r="J147" s="44"/>
      <c r="K147" s="44"/>
      <c r="L147" s="58" t="str">
        <f t="shared" si="8"/>
        <v/>
      </c>
      <c r="M147" s="47" t="str">
        <f t="shared" si="9"/>
        <v/>
      </c>
    </row>
    <row r="148" spans="1:13" x14ac:dyDescent="0.25">
      <c r="A148" s="50"/>
      <c r="B148" s="71" t="str">
        <f t="shared" si="7"/>
        <v/>
      </c>
      <c r="C148" s="53"/>
      <c r="D148" s="44"/>
      <c r="E148" s="44"/>
      <c r="F148" s="44"/>
      <c r="G148" s="45"/>
      <c r="H148" s="44"/>
      <c r="I148" s="44"/>
      <c r="J148" s="44"/>
      <c r="K148" s="44"/>
      <c r="L148" s="58" t="str">
        <f t="shared" si="8"/>
        <v/>
      </c>
      <c r="M148" s="47" t="str">
        <f t="shared" si="9"/>
        <v/>
      </c>
    </row>
    <row r="149" spans="1:13" x14ac:dyDescent="0.25">
      <c r="A149" s="50"/>
      <c r="B149" s="71" t="str">
        <f t="shared" si="7"/>
        <v/>
      </c>
      <c r="C149" s="53"/>
      <c r="D149" s="44"/>
      <c r="E149" s="44"/>
      <c r="F149" s="44"/>
      <c r="G149" s="45"/>
      <c r="H149" s="44"/>
      <c r="I149" s="44"/>
      <c r="J149" s="44"/>
      <c r="K149" s="44"/>
      <c r="L149" s="58" t="str">
        <f t="shared" si="8"/>
        <v/>
      </c>
      <c r="M149" s="47" t="str">
        <f t="shared" si="9"/>
        <v/>
      </c>
    </row>
    <row r="150" spans="1:13" x14ac:dyDescent="0.25">
      <c r="A150" s="50"/>
      <c r="B150" s="71" t="str">
        <f t="shared" si="7"/>
        <v/>
      </c>
      <c r="C150" s="53"/>
      <c r="D150" s="44"/>
      <c r="E150" s="44"/>
      <c r="F150" s="44"/>
      <c r="G150" s="45"/>
      <c r="H150" s="44"/>
      <c r="I150" s="44"/>
      <c r="J150" s="44"/>
      <c r="K150" s="44"/>
      <c r="L150" s="58" t="str">
        <f t="shared" si="8"/>
        <v/>
      </c>
      <c r="M150" s="47" t="str">
        <f t="shared" si="9"/>
        <v/>
      </c>
    </row>
    <row r="151" spans="1:13" x14ac:dyDescent="0.25">
      <c r="A151" s="50"/>
      <c r="B151" s="71" t="str">
        <f t="shared" si="7"/>
        <v/>
      </c>
      <c r="C151" s="53"/>
      <c r="D151" s="44"/>
      <c r="E151" s="44"/>
      <c r="F151" s="44"/>
      <c r="G151" s="45"/>
      <c r="H151" s="44"/>
      <c r="I151" s="44"/>
      <c r="J151" s="44"/>
      <c r="K151" s="44"/>
      <c r="L151" s="58" t="str">
        <f t="shared" si="8"/>
        <v/>
      </c>
      <c r="M151" s="47" t="str">
        <f t="shared" si="9"/>
        <v/>
      </c>
    </row>
    <row r="152" spans="1:13" x14ac:dyDescent="0.25">
      <c r="A152" s="50"/>
      <c r="B152" s="71" t="str">
        <f t="shared" si="7"/>
        <v/>
      </c>
      <c r="C152" s="53"/>
      <c r="D152" s="44"/>
      <c r="E152" s="44"/>
      <c r="F152" s="44"/>
      <c r="G152" s="45"/>
      <c r="H152" s="44"/>
      <c r="I152" s="44"/>
      <c r="J152" s="44"/>
      <c r="K152" s="44"/>
      <c r="L152" s="58" t="str">
        <f t="shared" si="8"/>
        <v/>
      </c>
      <c r="M152" s="47" t="str">
        <f t="shared" si="9"/>
        <v/>
      </c>
    </row>
    <row r="153" spans="1:13" x14ac:dyDescent="0.25">
      <c r="A153" s="50"/>
      <c r="B153" s="71" t="str">
        <f t="shared" si="7"/>
        <v/>
      </c>
      <c r="C153" s="53"/>
      <c r="D153" s="44"/>
      <c r="E153" s="44"/>
      <c r="F153" s="44"/>
      <c r="G153" s="45"/>
      <c r="H153" s="44"/>
      <c r="I153" s="44"/>
      <c r="J153" s="44"/>
      <c r="K153" s="44"/>
      <c r="L153" s="58" t="str">
        <f t="shared" si="8"/>
        <v/>
      </c>
      <c r="M153" s="47" t="str">
        <f t="shared" si="9"/>
        <v/>
      </c>
    </row>
    <row r="154" spans="1:13" x14ac:dyDescent="0.25">
      <c r="A154" s="50"/>
      <c r="B154" s="71" t="str">
        <f t="shared" si="7"/>
        <v/>
      </c>
      <c r="C154" s="53"/>
      <c r="D154" s="44"/>
      <c r="E154" s="44"/>
      <c r="F154" s="44"/>
      <c r="G154" s="45"/>
      <c r="H154" s="44"/>
      <c r="I154" s="44"/>
      <c r="J154" s="44"/>
      <c r="K154" s="44"/>
      <c r="L154" s="58" t="str">
        <f t="shared" si="8"/>
        <v/>
      </c>
      <c r="M154" s="47" t="str">
        <f t="shared" si="9"/>
        <v/>
      </c>
    </row>
    <row r="155" spans="1:13" x14ac:dyDescent="0.25">
      <c r="A155" s="50"/>
      <c r="B155" s="71" t="str">
        <f t="shared" si="7"/>
        <v/>
      </c>
      <c r="C155" s="53"/>
      <c r="D155" s="44"/>
      <c r="E155" s="44"/>
      <c r="F155" s="44"/>
      <c r="G155" s="45"/>
      <c r="H155" s="44"/>
      <c r="I155" s="44"/>
      <c r="J155" s="44"/>
      <c r="K155" s="44"/>
      <c r="L155" s="58" t="str">
        <f t="shared" si="8"/>
        <v/>
      </c>
      <c r="M155" s="47" t="str">
        <f t="shared" si="9"/>
        <v/>
      </c>
    </row>
    <row r="156" spans="1:13" x14ac:dyDescent="0.25">
      <c r="A156" s="50"/>
      <c r="B156" s="71" t="str">
        <f t="shared" si="7"/>
        <v/>
      </c>
      <c r="C156" s="53"/>
      <c r="D156" s="44"/>
      <c r="E156" s="44"/>
      <c r="F156" s="44"/>
      <c r="G156" s="45"/>
      <c r="H156" s="44"/>
      <c r="I156" s="44"/>
      <c r="J156" s="44"/>
      <c r="K156" s="44"/>
      <c r="L156" s="58" t="str">
        <f t="shared" si="8"/>
        <v/>
      </c>
      <c r="M156" s="47" t="str">
        <f t="shared" si="9"/>
        <v/>
      </c>
    </row>
    <row r="157" spans="1:13" x14ac:dyDescent="0.25">
      <c r="A157" s="50"/>
      <c r="B157" s="71" t="str">
        <f t="shared" si="7"/>
        <v/>
      </c>
      <c r="C157" s="53"/>
      <c r="D157" s="44"/>
      <c r="E157" s="44"/>
      <c r="F157" s="44"/>
      <c r="G157" s="45"/>
      <c r="H157" s="44"/>
      <c r="I157" s="44"/>
      <c r="J157" s="44"/>
      <c r="K157" s="44"/>
      <c r="L157" s="58" t="str">
        <f t="shared" si="8"/>
        <v/>
      </c>
      <c r="M157" s="47" t="str">
        <f t="shared" si="9"/>
        <v/>
      </c>
    </row>
    <row r="158" spans="1:13" x14ac:dyDescent="0.25">
      <c r="A158" s="50"/>
      <c r="B158" s="71" t="str">
        <f t="shared" si="7"/>
        <v/>
      </c>
      <c r="C158" s="53"/>
      <c r="D158" s="44"/>
      <c r="E158" s="44"/>
      <c r="F158" s="44"/>
      <c r="G158" s="45"/>
      <c r="H158" s="44"/>
      <c r="I158" s="44"/>
      <c r="J158" s="44"/>
      <c r="K158" s="44"/>
      <c r="L158" s="58" t="str">
        <f t="shared" si="8"/>
        <v/>
      </c>
      <c r="M158" s="47" t="str">
        <f t="shared" si="9"/>
        <v/>
      </c>
    </row>
    <row r="159" spans="1:13" x14ac:dyDescent="0.25">
      <c r="A159" s="50"/>
      <c r="B159" s="71" t="str">
        <f t="shared" si="7"/>
        <v/>
      </c>
      <c r="C159" s="53"/>
      <c r="D159" s="44"/>
      <c r="E159" s="44"/>
      <c r="F159" s="44"/>
      <c r="G159" s="45"/>
      <c r="H159" s="44"/>
      <c r="I159" s="44"/>
      <c r="J159" s="44"/>
      <c r="K159" s="44"/>
      <c r="L159" s="58" t="str">
        <f t="shared" si="8"/>
        <v/>
      </c>
      <c r="M159" s="47" t="str">
        <f t="shared" si="9"/>
        <v/>
      </c>
    </row>
    <row r="160" spans="1:13" x14ac:dyDescent="0.25">
      <c r="A160" s="50"/>
      <c r="B160" s="71" t="str">
        <f t="shared" si="7"/>
        <v/>
      </c>
      <c r="C160" s="53"/>
      <c r="D160" s="44"/>
      <c r="E160" s="44"/>
      <c r="F160" s="44"/>
      <c r="G160" s="45"/>
      <c r="H160" s="44"/>
      <c r="I160" s="44"/>
      <c r="J160" s="44"/>
      <c r="K160" s="44"/>
      <c r="L160" s="58" t="str">
        <f t="shared" si="8"/>
        <v/>
      </c>
      <c r="M160" s="47" t="str">
        <f t="shared" si="9"/>
        <v/>
      </c>
    </row>
  </sheetData>
  <sheetProtection algorithmName="SHA-512" hashValue="ogfM7aCQK6+4u1+ah1kBWX1nyO+/TvEM2zw9G6XoWnwx0pl7PcPDfNmFFU+Bk5USIgSBmXD3WvC7+aMKCGBgVA==" saltValue="jlqVUNcGP5+xuDXcUI13+w==" spinCount="100000" sheet="1" objects="1" scenarios="1" selectLockedCells="1"/>
  <mergeCells count="1">
    <mergeCell ref="B8:E8"/>
  </mergeCells>
  <conditionalFormatting sqref="D2">
    <cfRule type="expression" dxfId="90" priority="10">
      <formula>$D$2=""</formula>
    </cfRule>
  </conditionalFormatting>
  <conditionalFormatting sqref="G11">
    <cfRule type="expression" dxfId="89" priority="6">
      <formula>L11="Erreur"</formula>
    </cfRule>
  </conditionalFormatting>
  <conditionalFormatting sqref="C11:K11">
    <cfRule type="expression" dxfId="88" priority="5">
      <formula>$L11="Erreur"</formula>
    </cfRule>
  </conditionalFormatting>
  <conditionalFormatting sqref="G12:G160">
    <cfRule type="expression" dxfId="87" priority="3">
      <formula>L12="Erreur"</formula>
    </cfRule>
  </conditionalFormatting>
  <conditionalFormatting sqref="L3">
    <cfRule type="expression" dxfId="86" priority="2">
      <formula>N3&gt;0</formula>
    </cfRule>
  </conditionalFormatting>
  <conditionalFormatting sqref="M3">
    <cfRule type="expression" dxfId="85" priority="1">
      <formula>N3&gt;0</formula>
    </cfRule>
  </conditionalFormatting>
  <pageMargins left="0.7" right="0.7" top="0.75" bottom="0.75" header="0.3" footer="0.3"/>
  <pageSetup orientation="portrait"/>
  <extLst>
    <ext xmlns:x14="http://schemas.microsoft.com/office/spreadsheetml/2009/9/main" uri="{CCE6A557-97BC-4b89-ADB6-D9C93CAAB3DF}">
      <x14:dataValidations xmlns:xm="http://schemas.microsoft.com/office/excel/2006/main" count="1">
        <x14:dataValidation type="list" allowBlank="1" showInputMessage="1" showErrorMessage="1" errorTitle="Saisie non valide" error="Seules les valeurs Madame et Monsieur sont autorisées.">
          <x14:formula1>
            <xm:f>'@lists'!$A$10:$B$10</xm:f>
          </x14:formula1>
          <xm:sqref>C11:C160</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N30"/>
  <sheetViews>
    <sheetView workbookViewId="0">
      <selection activeCell="C11" sqref="C11"/>
    </sheetView>
  </sheetViews>
  <sheetFormatPr baseColWidth="10" defaultRowHeight="13.2" x14ac:dyDescent="0.25"/>
  <cols>
    <col min="1" max="1" width="13" customWidth="1"/>
    <col min="2" max="11" width="21.5546875" customWidth="1"/>
    <col min="12" max="12" width="7.6640625" customWidth="1"/>
    <col min="13" max="13" width="62.6640625" customWidth="1"/>
  </cols>
  <sheetData>
    <row r="1" spans="1:14" ht="46.8" x14ac:dyDescent="0.25">
      <c r="A1" s="1"/>
      <c r="B1" s="11"/>
      <c r="C1" s="18"/>
      <c r="D1" s="9"/>
      <c r="E1" s="7"/>
      <c r="L1" s="67" t="s">
        <v>578</v>
      </c>
      <c r="M1" s="65" t="s">
        <v>579</v>
      </c>
    </row>
    <row r="2" spans="1:14" ht="13.8" x14ac:dyDescent="0.25">
      <c r="A2" s="4" t="s">
        <v>239</v>
      </c>
      <c r="B2" s="2">
        <f>'TB001001'!B2</f>
        <v>0</v>
      </c>
      <c r="C2" s="19" t="s">
        <v>199</v>
      </c>
      <c r="D2" s="38">
        <f>'TB001001'!D2</f>
        <v>45657</v>
      </c>
    </row>
    <row r="3" spans="1:14" ht="31.8" x14ac:dyDescent="0.3">
      <c r="A3" s="4"/>
      <c r="B3" s="2"/>
      <c r="C3" s="19"/>
      <c r="D3" s="3"/>
      <c r="L3" s="66" t="str">
        <f>IF(N3&gt;0,"L","J")</f>
        <v>L</v>
      </c>
      <c r="M3" s="63" t="str">
        <f>IF(N3&gt;0,"Votre formulaire contient des erreurs. Vous ne pouvez pas le déposer sur le portail ONEGATE","Votre formulaire ne contient pas d'erreur. Vous pouvez le déposer sur le portail ONEGATE")</f>
        <v>Votre formulaire contient des erreurs. Vous ne pouvez pas le déposer sur le portail ONEGATE</v>
      </c>
      <c r="N3" s="58">
        <f>'TB001001'!I3</f>
        <v>94</v>
      </c>
    </row>
    <row r="4" spans="1:14" ht="13.8" x14ac:dyDescent="0.25">
      <c r="A4" s="4" t="s">
        <v>188</v>
      </c>
      <c r="B4" s="2">
        <f>'TB001001'!B4</f>
        <v>0</v>
      </c>
      <c r="C4" s="19"/>
      <c r="D4" s="23"/>
    </row>
    <row r="5" spans="1:14" ht="13.8" x14ac:dyDescent="0.25">
      <c r="A5" s="5" t="s">
        <v>240</v>
      </c>
      <c r="B5" s="12" t="str">
        <f>IF('TB000501'!D11="Remis",B7,IF('TB000501'!D11="Non remis",CONCATENATE(B7,"_unfiled"),""))</f>
        <v>TB.02.01</v>
      </c>
      <c r="C5" s="20"/>
      <c r="D5" s="16"/>
      <c r="F5" s="47"/>
    </row>
    <row r="7" spans="1:14" ht="13.8" x14ac:dyDescent="0.25">
      <c r="A7" s="7"/>
      <c r="B7" s="10" t="s">
        <v>486</v>
      </c>
    </row>
    <row r="8" spans="1:14" x14ac:dyDescent="0.25">
      <c r="B8" s="73" t="s">
        <v>583</v>
      </c>
      <c r="C8" s="74"/>
      <c r="D8" s="74"/>
      <c r="E8" s="74"/>
    </row>
    <row r="9" spans="1:14" x14ac:dyDescent="0.25">
      <c r="B9" s="14" t="s">
        <v>323</v>
      </c>
      <c r="C9" s="14" t="s">
        <v>364</v>
      </c>
      <c r="D9" s="14" t="s">
        <v>314</v>
      </c>
      <c r="E9" s="14" t="s">
        <v>361</v>
      </c>
      <c r="F9" s="14" t="s">
        <v>206</v>
      </c>
      <c r="G9" s="14" t="s">
        <v>186</v>
      </c>
      <c r="H9" s="14" t="s">
        <v>322</v>
      </c>
      <c r="I9" s="14" t="s">
        <v>177</v>
      </c>
      <c r="J9" s="14" t="s">
        <v>434</v>
      </c>
      <c r="K9" s="14" t="s">
        <v>433</v>
      </c>
    </row>
    <row r="10" spans="1:14" x14ac:dyDescent="0.25">
      <c r="B10" s="21" t="s">
        <v>135</v>
      </c>
      <c r="C10" s="21" t="s">
        <v>136</v>
      </c>
      <c r="D10" s="21" t="s">
        <v>137</v>
      </c>
      <c r="E10" s="21" t="s">
        <v>138</v>
      </c>
      <c r="F10" s="21" t="s">
        <v>139</v>
      </c>
      <c r="G10" s="21" t="s">
        <v>140</v>
      </c>
      <c r="H10" s="21" t="s">
        <v>141</v>
      </c>
      <c r="I10" s="21" t="s">
        <v>142</v>
      </c>
      <c r="J10" s="21" t="s">
        <v>143</v>
      </c>
      <c r="K10" s="21" t="s">
        <v>144</v>
      </c>
    </row>
    <row r="11" spans="1:14" x14ac:dyDescent="0.25">
      <c r="A11" s="6"/>
      <c r="B11" s="71" t="str">
        <f>IF(AND(C11&lt;&gt;"",D11&lt;&gt;"",E11&lt;&gt;"",F11&lt;&gt;"",G11&lt;&gt;"",H11&lt;&gt;"",I11&lt;&gt;"",J11&lt;&gt;"",K11&lt;&gt;""),1,"")</f>
        <v/>
      </c>
      <c r="C11" s="53"/>
      <c r="D11" s="44"/>
      <c r="E11" s="44"/>
      <c r="F11" s="44"/>
      <c r="G11" s="45"/>
      <c r="H11" s="44"/>
      <c r="I11" s="44"/>
      <c r="J11" s="44"/>
      <c r="K11" s="44"/>
      <c r="L11" s="58" t="str">
        <f>IF(M11&lt;&gt;"","Erreur","")</f>
        <v>Erreur</v>
      </c>
      <c r="M11" s="47" t="str">
        <f>IF($B$11&lt;&gt;1,"Le tableau étant remis, au moins une ligne doit être renseignée.",IF(G11&gt;$D$2,"Format erroné ou date renseignée supérieure à la date d'échéance.",""))</f>
        <v>Le tableau étant remis, au moins une ligne doit être renseignée.</v>
      </c>
    </row>
    <row r="12" spans="1:14" x14ac:dyDescent="0.25">
      <c r="A12" s="50"/>
      <c r="B12" s="71" t="str">
        <f>IF(OR(C12&lt;&gt;"",D12&lt;&gt;"",E12&lt;&gt;"",F12&lt;&gt;"",G12&lt;&gt;"",H12&lt;&gt;"",I12&lt;&gt;"",J12&lt;&gt;"",K12&lt;&gt;""),B11+1,"")</f>
        <v/>
      </c>
      <c r="C12" s="53"/>
      <c r="D12" s="44"/>
      <c r="E12" s="44"/>
      <c r="F12" s="44"/>
      <c r="G12" s="45"/>
      <c r="H12" s="44"/>
      <c r="I12" s="44"/>
      <c r="J12" s="44"/>
      <c r="K12" s="44"/>
      <c r="L12" s="58" t="str">
        <f t="shared" ref="L12" si="0">IF(M12&lt;&gt;"","Erreur","")</f>
        <v/>
      </c>
      <c r="M12" s="47" t="str">
        <f>IF(G12&gt;$D$2,"Format erroné ou date renseignée supérieure à la date d'échéance.","")</f>
        <v/>
      </c>
    </row>
    <row r="13" spans="1:14" x14ac:dyDescent="0.25">
      <c r="A13" s="50"/>
      <c r="B13" s="71" t="str">
        <f t="shared" ref="B13:B30" si="1">IF(OR(C13&lt;&gt;"",D13&lt;&gt;"",E13&lt;&gt;"",F13&lt;&gt;"",G13&lt;&gt;"",H13&lt;&gt;"",I13&lt;&gt;"",J13&lt;&gt;"",K13&lt;&gt;""),B12+1,"")</f>
        <v/>
      </c>
      <c r="C13" s="53"/>
      <c r="D13" s="44"/>
      <c r="E13" s="44"/>
      <c r="F13" s="44"/>
      <c r="G13" s="45"/>
      <c r="H13" s="44"/>
      <c r="I13" s="44"/>
      <c r="J13" s="44"/>
      <c r="K13" s="44"/>
      <c r="L13" s="58" t="str">
        <f t="shared" ref="L13:L30" si="2">IF(M13&lt;&gt;"","Erreur","")</f>
        <v/>
      </c>
      <c r="M13" s="47" t="str">
        <f t="shared" ref="M13:M30" si="3">IF(G13&gt;$D$2,"Format erroné ou date renseignée supérieure à la date d'échéance.","")</f>
        <v/>
      </c>
    </row>
    <row r="14" spans="1:14" x14ac:dyDescent="0.25">
      <c r="A14" s="50"/>
      <c r="B14" s="71" t="str">
        <f t="shared" si="1"/>
        <v/>
      </c>
      <c r="C14" s="53"/>
      <c r="D14" s="44"/>
      <c r="E14" s="44"/>
      <c r="F14" s="44"/>
      <c r="G14" s="45"/>
      <c r="H14" s="44"/>
      <c r="I14" s="44"/>
      <c r="J14" s="44"/>
      <c r="K14" s="44"/>
      <c r="L14" s="58" t="str">
        <f t="shared" si="2"/>
        <v/>
      </c>
      <c r="M14" s="47" t="str">
        <f t="shared" si="3"/>
        <v/>
      </c>
    </row>
    <row r="15" spans="1:14" x14ac:dyDescent="0.25">
      <c r="A15" s="50"/>
      <c r="B15" s="71" t="str">
        <f t="shared" si="1"/>
        <v/>
      </c>
      <c r="C15" s="53"/>
      <c r="D15" s="44"/>
      <c r="E15" s="44"/>
      <c r="F15" s="44"/>
      <c r="G15" s="45"/>
      <c r="H15" s="44"/>
      <c r="I15" s="44"/>
      <c r="J15" s="44"/>
      <c r="K15" s="44"/>
      <c r="L15" s="58" t="str">
        <f t="shared" si="2"/>
        <v/>
      </c>
      <c r="M15" s="47" t="str">
        <f t="shared" si="3"/>
        <v/>
      </c>
    </row>
    <row r="16" spans="1:14" x14ac:dyDescent="0.25">
      <c r="A16" s="50"/>
      <c r="B16" s="71" t="str">
        <f t="shared" si="1"/>
        <v/>
      </c>
      <c r="C16" s="53"/>
      <c r="D16" s="44"/>
      <c r="E16" s="44"/>
      <c r="F16" s="44"/>
      <c r="G16" s="45"/>
      <c r="H16" s="44"/>
      <c r="I16" s="44"/>
      <c r="J16" s="44"/>
      <c r="K16" s="44"/>
      <c r="L16" s="58" t="str">
        <f t="shared" si="2"/>
        <v/>
      </c>
      <c r="M16" s="47" t="str">
        <f t="shared" si="3"/>
        <v/>
      </c>
    </row>
    <row r="17" spans="1:13" x14ac:dyDescent="0.25">
      <c r="A17" s="50"/>
      <c r="B17" s="71" t="str">
        <f t="shared" si="1"/>
        <v/>
      </c>
      <c r="C17" s="53"/>
      <c r="D17" s="44"/>
      <c r="E17" s="44"/>
      <c r="F17" s="44"/>
      <c r="G17" s="45"/>
      <c r="H17" s="44"/>
      <c r="I17" s="44"/>
      <c r="J17" s="44"/>
      <c r="K17" s="44"/>
      <c r="L17" s="58" t="str">
        <f t="shared" si="2"/>
        <v/>
      </c>
      <c r="M17" s="47" t="str">
        <f t="shared" si="3"/>
        <v/>
      </c>
    </row>
    <row r="18" spans="1:13" x14ac:dyDescent="0.25">
      <c r="A18" s="50"/>
      <c r="B18" s="71" t="str">
        <f t="shared" si="1"/>
        <v/>
      </c>
      <c r="C18" s="53"/>
      <c r="D18" s="44"/>
      <c r="E18" s="44"/>
      <c r="F18" s="44"/>
      <c r="G18" s="45"/>
      <c r="H18" s="44"/>
      <c r="I18" s="44"/>
      <c r="J18" s="44"/>
      <c r="K18" s="44"/>
      <c r="L18" s="58" t="str">
        <f t="shared" si="2"/>
        <v/>
      </c>
      <c r="M18" s="47" t="str">
        <f t="shared" si="3"/>
        <v/>
      </c>
    </row>
    <row r="19" spans="1:13" x14ac:dyDescent="0.25">
      <c r="A19" s="50"/>
      <c r="B19" s="71" t="str">
        <f t="shared" si="1"/>
        <v/>
      </c>
      <c r="C19" s="53"/>
      <c r="D19" s="44"/>
      <c r="E19" s="44"/>
      <c r="F19" s="44"/>
      <c r="G19" s="45"/>
      <c r="H19" s="44"/>
      <c r="I19" s="44"/>
      <c r="J19" s="44"/>
      <c r="K19" s="44"/>
      <c r="L19" s="58" t="str">
        <f t="shared" si="2"/>
        <v/>
      </c>
      <c r="M19" s="47" t="str">
        <f t="shared" si="3"/>
        <v/>
      </c>
    </row>
    <row r="20" spans="1:13" x14ac:dyDescent="0.25">
      <c r="A20" s="50"/>
      <c r="B20" s="71" t="str">
        <f t="shared" si="1"/>
        <v/>
      </c>
      <c r="C20" s="53"/>
      <c r="D20" s="44"/>
      <c r="E20" s="44"/>
      <c r="F20" s="44"/>
      <c r="G20" s="45"/>
      <c r="H20" s="44"/>
      <c r="I20" s="44"/>
      <c r="J20" s="44"/>
      <c r="K20" s="44"/>
      <c r="L20" s="58" t="str">
        <f t="shared" si="2"/>
        <v/>
      </c>
      <c r="M20" s="47" t="str">
        <f t="shared" si="3"/>
        <v/>
      </c>
    </row>
    <row r="21" spans="1:13" x14ac:dyDescent="0.25">
      <c r="A21" s="50"/>
      <c r="B21" s="71" t="str">
        <f t="shared" si="1"/>
        <v/>
      </c>
      <c r="C21" s="53"/>
      <c r="D21" s="44"/>
      <c r="E21" s="44"/>
      <c r="F21" s="44"/>
      <c r="G21" s="45"/>
      <c r="H21" s="44"/>
      <c r="I21" s="44"/>
      <c r="J21" s="44"/>
      <c r="K21" s="44"/>
      <c r="L21" s="58" t="str">
        <f t="shared" si="2"/>
        <v/>
      </c>
      <c r="M21" s="47" t="str">
        <f t="shared" si="3"/>
        <v/>
      </c>
    </row>
    <row r="22" spans="1:13" x14ac:dyDescent="0.25">
      <c r="A22" s="50"/>
      <c r="B22" s="71" t="str">
        <f t="shared" si="1"/>
        <v/>
      </c>
      <c r="C22" s="53"/>
      <c r="D22" s="44"/>
      <c r="E22" s="44"/>
      <c r="F22" s="44"/>
      <c r="G22" s="45"/>
      <c r="H22" s="44"/>
      <c r="I22" s="44"/>
      <c r="J22" s="44"/>
      <c r="K22" s="44"/>
      <c r="L22" s="58" t="str">
        <f t="shared" si="2"/>
        <v/>
      </c>
      <c r="M22" s="47" t="str">
        <f t="shared" si="3"/>
        <v/>
      </c>
    </row>
    <row r="23" spans="1:13" x14ac:dyDescent="0.25">
      <c r="A23" s="50"/>
      <c r="B23" s="71" t="str">
        <f t="shared" si="1"/>
        <v/>
      </c>
      <c r="C23" s="53"/>
      <c r="D23" s="44"/>
      <c r="E23" s="44"/>
      <c r="F23" s="44"/>
      <c r="G23" s="45"/>
      <c r="H23" s="44"/>
      <c r="I23" s="44"/>
      <c r="J23" s="44"/>
      <c r="K23" s="44"/>
      <c r="L23" s="58" t="str">
        <f t="shared" si="2"/>
        <v/>
      </c>
      <c r="M23" s="47" t="str">
        <f t="shared" si="3"/>
        <v/>
      </c>
    </row>
    <row r="24" spans="1:13" x14ac:dyDescent="0.25">
      <c r="A24" s="50"/>
      <c r="B24" s="71" t="str">
        <f t="shared" si="1"/>
        <v/>
      </c>
      <c r="C24" s="53"/>
      <c r="D24" s="44"/>
      <c r="E24" s="44"/>
      <c r="F24" s="44"/>
      <c r="G24" s="45"/>
      <c r="H24" s="44"/>
      <c r="I24" s="44"/>
      <c r="J24" s="44"/>
      <c r="K24" s="44"/>
      <c r="L24" s="58" t="str">
        <f t="shared" si="2"/>
        <v/>
      </c>
      <c r="M24" s="47" t="str">
        <f t="shared" si="3"/>
        <v/>
      </c>
    </row>
    <row r="25" spans="1:13" x14ac:dyDescent="0.25">
      <c r="A25" s="50"/>
      <c r="B25" s="71" t="str">
        <f t="shared" si="1"/>
        <v/>
      </c>
      <c r="C25" s="53"/>
      <c r="D25" s="44"/>
      <c r="E25" s="44"/>
      <c r="F25" s="44"/>
      <c r="G25" s="45"/>
      <c r="H25" s="44"/>
      <c r="I25" s="44"/>
      <c r="J25" s="44"/>
      <c r="K25" s="44"/>
      <c r="L25" s="58" t="str">
        <f t="shared" si="2"/>
        <v/>
      </c>
      <c r="M25" s="47" t="str">
        <f t="shared" si="3"/>
        <v/>
      </c>
    </row>
    <row r="26" spans="1:13" x14ac:dyDescent="0.25">
      <c r="A26" s="50"/>
      <c r="B26" s="71" t="str">
        <f t="shared" si="1"/>
        <v/>
      </c>
      <c r="C26" s="53"/>
      <c r="D26" s="44"/>
      <c r="E26" s="44"/>
      <c r="F26" s="44"/>
      <c r="G26" s="45"/>
      <c r="H26" s="44"/>
      <c r="I26" s="44"/>
      <c r="J26" s="44"/>
      <c r="K26" s="44"/>
      <c r="L26" s="58" t="str">
        <f t="shared" si="2"/>
        <v/>
      </c>
      <c r="M26" s="47" t="str">
        <f t="shared" si="3"/>
        <v/>
      </c>
    </row>
    <row r="27" spans="1:13" x14ac:dyDescent="0.25">
      <c r="A27" s="50"/>
      <c r="B27" s="71" t="str">
        <f t="shared" si="1"/>
        <v/>
      </c>
      <c r="C27" s="53"/>
      <c r="D27" s="44"/>
      <c r="E27" s="44"/>
      <c r="F27" s="44"/>
      <c r="G27" s="45"/>
      <c r="H27" s="44"/>
      <c r="I27" s="44"/>
      <c r="J27" s="44"/>
      <c r="K27" s="44"/>
      <c r="L27" s="58" t="str">
        <f t="shared" si="2"/>
        <v/>
      </c>
      <c r="M27" s="47" t="str">
        <f t="shared" si="3"/>
        <v/>
      </c>
    </row>
    <row r="28" spans="1:13" x14ac:dyDescent="0.25">
      <c r="A28" s="50"/>
      <c r="B28" s="71" t="str">
        <f t="shared" si="1"/>
        <v/>
      </c>
      <c r="C28" s="53"/>
      <c r="D28" s="44"/>
      <c r="E28" s="44"/>
      <c r="F28" s="44"/>
      <c r="G28" s="45"/>
      <c r="H28" s="44"/>
      <c r="I28" s="44"/>
      <c r="J28" s="44"/>
      <c r="K28" s="44"/>
      <c r="L28" s="58" t="str">
        <f t="shared" si="2"/>
        <v/>
      </c>
      <c r="M28" s="47" t="str">
        <f t="shared" si="3"/>
        <v/>
      </c>
    </row>
    <row r="29" spans="1:13" x14ac:dyDescent="0.25">
      <c r="A29" s="50"/>
      <c r="B29" s="71" t="str">
        <f t="shared" si="1"/>
        <v/>
      </c>
      <c r="C29" s="53"/>
      <c r="D29" s="44"/>
      <c r="E29" s="44"/>
      <c r="F29" s="44"/>
      <c r="G29" s="45"/>
      <c r="H29" s="44"/>
      <c r="I29" s="44"/>
      <c r="J29" s="44"/>
      <c r="K29" s="44"/>
      <c r="L29" s="58" t="str">
        <f t="shared" si="2"/>
        <v/>
      </c>
      <c r="M29" s="47" t="str">
        <f t="shared" si="3"/>
        <v/>
      </c>
    </row>
    <row r="30" spans="1:13" x14ac:dyDescent="0.25">
      <c r="A30" s="50"/>
      <c r="B30" s="71" t="str">
        <f t="shared" si="1"/>
        <v/>
      </c>
      <c r="C30" s="53"/>
      <c r="D30" s="44"/>
      <c r="E30" s="44"/>
      <c r="F30" s="44"/>
      <c r="G30" s="68"/>
      <c r="H30" s="44"/>
      <c r="I30" s="44"/>
      <c r="J30" s="44"/>
      <c r="K30" s="44"/>
      <c r="L30" s="58" t="str">
        <f t="shared" si="2"/>
        <v/>
      </c>
      <c r="M30" s="47" t="str">
        <f t="shared" si="3"/>
        <v/>
      </c>
    </row>
  </sheetData>
  <sheetProtection algorithmName="SHA-512" hashValue="0EOQ4QKgGCcAMgrOCozq3KSVekGSOtfNdcMb+Z3UXoEjOWLTuIqYAMOPnWSq0esIvSSPikceyCmdC7ZkwdKsEQ==" saltValue="WgBrTcWo+RUgqDV8nvVJ4w==" spinCount="100000" sheet="1" objects="1" scenarios="1" selectLockedCells="1"/>
  <mergeCells count="1">
    <mergeCell ref="B8:E8"/>
  </mergeCells>
  <conditionalFormatting sqref="D2">
    <cfRule type="expression" dxfId="84" priority="10">
      <formula>$D$2=""</formula>
    </cfRule>
  </conditionalFormatting>
  <conditionalFormatting sqref="G11:G30">
    <cfRule type="expression" dxfId="83" priority="6">
      <formula>L11="Erreur"</formula>
    </cfRule>
  </conditionalFormatting>
  <conditionalFormatting sqref="C11:K11">
    <cfRule type="expression" dxfId="82" priority="5">
      <formula>$L11="Erreur"</formula>
    </cfRule>
  </conditionalFormatting>
  <conditionalFormatting sqref="L3">
    <cfRule type="expression" dxfId="81" priority="2">
      <formula>N3&gt;0</formula>
    </cfRule>
  </conditionalFormatting>
  <conditionalFormatting sqref="M3">
    <cfRule type="expression" dxfId="80" priority="1">
      <formula>N3&gt;0</formula>
    </cfRule>
  </conditionalFormatting>
  <pageMargins left="0.7" right="0.7" top="0.75" bottom="0.75" header="0.3" footer="0.3"/>
  <pageSetup orientation="portrait"/>
  <extLst>
    <ext xmlns:x14="http://schemas.microsoft.com/office/spreadsheetml/2009/9/main" uri="{CCE6A557-97BC-4b89-ADB6-D9C93CAAB3DF}">
      <x14:dataValidations xmlns:xm="http://schemas.microsoft.com/office/excel/2006/main" count="1">
        <x14:dataValidation type="list" allowBlank="1" showInputMessage="1" showErrorMessage="1" errorTitle="Saisie non valide" error="Seules les valeurs Madame et Monsieur sont autorisées.">
          <x14:formula1>
            <xm:f>'@lists'!$A$10:$B$10</xm:f>
          </x14:formula1>
          <xm:sqref>C11:C30</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N30"/>
  <sheetViews>
    <sheetView workbookViewId="0">
      <selection activeCell="C11" sqref="C11"/>
    </sheetView>
  </sheetViews>
  <sheetFormatPr baseColWidth="10" defaultRowHeight="13.2" x14ac:dyDescent="0.25"/>
  <cols>
    <col min="1" max="1" width="13" customWidth="1"/>
    <col min="2" max="11" width="21.5546875" customWidth="1"/>
    <col min="12" max="12" width="7.6640625" customWidth="1"/>
    <col min="13" max="13" width="62.6640625" customWidth="1"/>
  </cols>
  <sheetData>
    <row r="1" spans="1:14" ht="46.8" x14ac:dyDescent="0.25">
      <c r="A1" s="1"/>
      <c r="B1" s="11"/>
      <c r="C1" s="18"/>
      <c r="D1" s="9"/>
      <c r="E1" s="7"/>
      <c r="L1" s="67" t="s">
        <v>578</v>
      </c>
      <c r="M1" s="65" t="s">
        <v>579</v>
      </c>
    </row>
    <row r="2" spans="1:14" ht="13.8" x14ac:dyDescent="0.25">
      <c r="A2" s="4" t="s">
        <v>239</v>
      </c>
      <c r="B2" s="2">
        <f>'TB001001'!B2</f>
        <v>0</v>
      </c>
      <c r="C2" s="19" t="s">
        <v>199</v>
      </c>
      <c r="D2" s="38">
        <f>'TB001001'!D2</f>
        <v>45657</v>
      </c>
    </row>
    <row r="3" spans="1:14" ht="31.8" x14ac:dyDescent="0.3">
      <c r="A3" s="4"/>
      <c r="B3" s="2"/>
      <c r="C3" s="19"/>
      <c r="D3" s="3"/>
      <c r="L3" s="66" t="str">
        <f>IF(N3&gt;0,"L","J")</f>
        <v>L</v>
      </c>
      <c r="M3" s="63" t="str">
        <f>IF(N3&gt;0,"Votre formulaire contient des erreurs. Vous ne pouvez pas le déposer sur le portail ONEGATE","Votre formulaire ne contient pas d'erreur. Vous pouvez le déposer sur le portail ONEGATE")</f>
        <v>Votre formulaire contient des erreurs. Vous ne pouvez pas le déposer sur le portail ONEGATE</v>
      </c>
      <c r="N3" s="58">
        <f>'TB001001'!I3</f>
        <v>94</v>
      </c>
    </row>
    <row r="4" spans="1:14" ht="13.8" x14ac:dyDescent="0.25">
      <c r="A4" s="4" t="s">
        <v>188</v>
      </c>
      <c r="B4" s="2">
        <f>'TB001001'!B4</f>
        <v>0</v>
      </c>
      <c r="C4" s="19"/>
      <c r="D4" s="23"/>
    </row>
    <row r="5" spans="1:14" ht="13.8" x14ac:dyDescent="0.25">
      <c r="A5" s="5" t="s">
        <v>240</v>
      </c>
      <c r="B5" s="12" t="str">
        <f>IF('TB000501'!D11="Remis",B7,IF('TB000501'!D11="Non remis",CONCATENATE(B7,"_unfiled"),""))</f>
        <v>TB.02.01</v>
      </c>
      <c r="C5" s="20"/>
      <c r="D5" s="16"/>
      <c r="F5" s="47"/>
    </row>
    <row r="7" spans="1:14" ht="13.8" x14ac:dyDescent="0.25">
      <c r="A7" s="7"/>
      <c r="B7" s="10" t="s">
        <v>486</v>
      </c>
    </row>
    <row r="8" spans="1:14" x14ac:dyDescent="0.25">
      <c r="B8" s="73" t="s">
        <v>584</v>
      </c>
      <c r="C8" s="74"/>
      <c r="D8" s="74"/>
      <c r="E8" s="74"/>
    </row>
    <row r="9" spans="1:14" x14ac:dyDescent="0.25">
      <c r="B9" s="14" t="s">
        <v>323</v>
      </c>
      <c r="C9" s="14" t="s">
        <v>364</v>
      </c>
      <c r="D9" s="14" t="s">
        <v>314</v>
      </c>
      <c r="E9" s="14" t="s">
        <v>361</v>
      </c>
      <c r="F9" s="14" t="s">
        <v>206</v>
      </c>
      <c r="G9" s="14" t="s">
        <v>186</v>
      </c>
      <c r="H9" s="14" t="s">
        <v>322</v>
      </c>
      <c r="I9" s="14" t="s">
        <v>177</v>
      </c>
      <c r="J9" s="14" t="s">
        <v>434</v>
      </c>
      <c r="K9" s="14" t="s">
        <v>433</v>
      </c>
    </row>
    <row r="10" spans="1:14" x14ac:dyDescent="0.25">
      <c r="B10" s="21" t="s">
        <v>145</v>
      </c>
      <c r="C10" s="21" t="s">
        <v>146</v>
      </c>
      <c r="D10" s="21" t="s">
        <v>147</v>
      </c>
      <c r="E10" s="21" t="s">
        <v>148</v>
      </c>
      <c r="F10" s="21" t="s">
        <v>149</v>
      </c>
      <c r="G10" s="21" t="s">
        <v>150</v>
      </c>
      <c r="H10" s="21" t="s">
        <v>151</v>
      </c>
      <c r="I10" s="21" t="s">
        <v>152</v>
      </c>
      <c r="J10" s="21" t="s">
        <v>153</v>
      </c>
      <c r="K10" s="21" t="s">
        <v>154</v>
      </c>
    </row>
    <row r="11" spans="1:14" x14ac:dyDescent="0.25">
      <c r="A11" s="6"/>
      <c r="B11" s="71" t="str">
        <f>IF(AND(C11&lt;&gt;"",D11&lt;&gt;"",E11&lt;&gt;"",F11&lt;&gt;"",G11&lt;&gt;"",H11&lt;&gt;"",I11&lt;&gt;"",J11&lt;&gt;"",K11&lt;&gt;""),1,"")</f>
        <v/>
      </c>
      <c r="C11" s="53"/>
      <c r="D11" s="44"/>
      <c r="E11" s="44"/>
      <c r="F11" s="44"/>
      <c r="G11" s="45"/>
      <c r="H11" s="44"/>
      <c r="I11" s="44"/>
      <c r="J11" s="44"/>
      <c r="K11" s="44"/>
      <c r="L11" s="58" t="str">
        <f>IF(M11&lt;&gt;"","Erreur","")</f>
        <v>Erreur</v>
      </c>
      <c r="M11" s="47" t="str">
        <f>IF($B$11&lt;&gt;1,"Le tableau étant remis, au moins une ligne doit être renseignée.",IF(G11&gt;$D$2,"Format erroné ou date renseignée supérieure à la date d'échéance.",""))</f>
        <v>Le tableau étant remis, au moins une ligne doit être renseignée.</v>
      </c>
    </row>
    <row r="12" spans="1:14" x14ac:dyDescent="0.25">
      <c r="A12" s="50"/>
      <c r="B12" s="71" t="str">
        <f>IF(OR(C12&lt;&gt;"",D12&lt;&gt;"",E12&lt;&gt;"",F12&lt;&gt;"",G12&lt;&gt;"",H12&lt;&gt;"",I12&lt;&gt;"",J12&lt;&gt;"",K12&lt;&gt;""),B11+1,"")</f>
        <v/>
      </c>
      <c r="C12" s="53"/>
      <c r="D12" s="44"/>
      <c r="E12" s="44"/>
      <c r="F12" s="44"/>
      <c r="G12" s="45"/>
      <c r="H12" s="44"/>
      <c r="I12" s="44"/>
      <c r="J12" s="44"/>
      <c r="K12" s="44"/>
      <c r="L12" s="58" t="str">
        <f t="shared" ref="L12" si="0">IF(M12&lt;&gt;"","Erreur","")</f>
        <v/>
      </c>
      <c r="M12" s="47" t="str">
        <f>IF(G12&gt;$D$2,"Format erroné ou date renseignée supérieure à la date d'échéance.","")</f>
        <v/>
      </c>
    </row>
    <row r="13" spans="1:14" x14ac:dyDescent="0.25">
      <c r="A13" s="50"/>
      <c r="B13" s="71" t="str">
        <f t="shared" ref="B13:B30" si="1">IF(OR(C13&lt;&gt;"",D13&lt;&gt;"",E13&lt;&gt;"",F13&lt;&gt;"",G13&lt;&gt;"",H13&lt;&gt;"",I13&lt;&gt;"",J13&lt;&gt;"",K13&lt;&gt;""),B12+1,"")</f>
        <v/>
      </c>
      <c r="C13" s="53"/>
      <c r="D13" s="44"/>
      <c r="E13" s="44"/>
      <c r="F13" s="44"/>
      <c r="G13" s="45"/>
      <c r="H13" s="44"/>
      <c r="I13" s="44"/>
      <c r="J13" s="44"/>
      <c r="K13" s="44"/>
      <c r="L13" s="58" t="str">
        <f t="shared" ref="L13:L30" si="2">IF(M13&lt;&gt;"","Erreur","")</f>
        <v/>
      </c>
      <c r="M13" s="47" t="str">
        <f t="shared" ref="M13:M30" si="3">IF(G13&gt;$D$2,"Format erroné ou date renseignée supérieure à la date d'échéance.","")</f>
        <v/>
      </c>
    </row>
    <row r="14" spans="1:14" x14ac:dyDescent="0.25">
      <c r="A14" s="50"/>
      <c r="B14" s="71" t="str">
        <f t="shared" si="1"/>
        <v/>
      </c>
      <c r="C14" s="53"/>
      <c r="D14" s="44"/>
      <c r="E14" s="44"/>
      <c r="F14" s="44"/>
      <c r="G14" s="45"/>
      <c r="H14" s="44"/>
      <c r="I14" s="44"/>
      <c r="J14" s="44"/>
      <c r="K14" s="44"/>
      <c r="L14" s="58" t="str">
        <f t="shared" si="2"/>
        <v/>
      </c>
      <c r="M14" s="47" t="str">
        <f t="shared" si="3"/>
        <v/>
      </c>
    </row>
    <row r="15" spans="1:14" x14ac:dyDescent="0.25">
      <c r="A15" s="50"/>
      <c r="B15" s="71" t="str">
        <f t="shared" si="1"/>
        <v/>
      </c>
      <c r="C15" s="53"/>
      <c r="D15" s="44"/>
      <c r="E15" s="44"/>
      <c r="F15" s="44"/>
      <c r="G15" s="45"/>
      <c r="H15" s="44"/>
      <c r="I15" s="44"/>
      <c r="J15" s="44"/>
      <c r="K15" s="44"/>
      <c r="L15" s="58" t="str">
        <f t="shared" si="2"/>
        <v/>
      </c>
      <c r="M15" s="47" t="str">
        <f t="shared" si="3"/>
        <v/>
      </c>
    </row>
    <row r="16" spans="1:14" x14ac:dyDescent="0.25">
      <c r="A16" s="50"/>
      <c r="B16" s="71" t="str">
        <f t="shared" si="1"/>
        <v/>
      </c>
      <c r="C16" s="53"/>
      <c r="D16" s="44"/>
      <c r="E16" s="44"/>
      <c r="F16" s="44"/>
      <c r="G16" s="45"/>
      <c r="H16" s="44"/>
      <c r="I16" s="44"/>
      <c r="J16" s="44"/>
      <c r="K16" s="44"/>
      <c r="L16" s="58" t="str">
        <f t="shared" si="2"/>
        <v/>
      </c>
      <c r="M16" s="47" t="str">
        <f t="shared" si="3"/>
        <v/>
      </c>
    </row>
    <row r="17" spans="1:13" x14ac:dyDescent="0.25">
      <c r="A17" s="50"/>
      <c r="B17" s="71" t="str">
        <f t="shared" si="1"/>
        <v/>
      </c>
      <c r="C17" s="53"/>
      <c r="D17" s="44"/>
      <c r="E17" s="44"/>
      <c r="F17" s="44"/>
      <c r="G17" s="45"/>
      <c r="H17" s="44"/>
      <c r="I17" s="44"/>
      <c r="J17" s="44"/>
      <c r="K17" s="44"/>
      <c r="L17" s="58" t="str">
        <f t="shared" si="2"/>
        <v/>
      </c>
      <c r="M17" s="47" t="str">
        <f t="shared" si="3"/>
        <v/>
      </c>
    </row>
    <row r="18" spans="1:13" x14ac:dyDescent="0.25">
      <c r="A18" s="50"/>
      <c r="B18" s="71" t="str">
        <f t="shared" si="1"/>
        <v/>
      </c>
      <c r="C18" s="53"/>
      <c r="D18" s="44"/>
      <c r="E18" s="44"/>
      <c r="F18" s="44"/>
      <c r="G18" s="45"/>
      <c r="H18" s="44"/>
      <c r="I18" s="44"/>
      <c r="J18" s="44"/>
      <c r="K18" s="44"/>
      <c r="L18" s="58" t="str">
        <f t="shared" si="2"/>
        <v/>
      </c>
      <c r="M18" s="47" t="str">
        <f t="shared" si="3"/>
        <v/>
      </c>
    </row>
    <row r="19" spans="1:13" x14ac:dyDescent="0.25">
      <c r="A19" s="50"/>
      <c r="B19" s="71" t="str">
        <f t="shared" si="1"/>
        <v/>
      </c>
      <c r="C19" s="53"/>
      <c r="D19" s="44"/>
      <c r="E19" s="44"/>
      <c r="F19" s="44"/>
      <c r="G19" s="45"/>
      <c r="H19" s="44"/>
      <c r="I19" s="44"/>
      <c r="J19" s="44"/>
      <c r="K19" s="44"/>
      <c r="L19" s="58" t="str">
        <f t="shared" si="2"/>
        <v/>
      </c>
      <c r="M19" s="47" t="str">
        <f t="shared" si="3"/>
        <v/>
      </c>
    </row>
    <row r="20" spans="1:13" x14ac:dyDescent="0.25">
      <c r="A20" s="50"/>
      <c r="B20" s="71" t="str">
        <f t="shared" si="1"/>
        <v/>
      </c>
      <c r="C20" s="53"/>
      <c r="D20" s="44"/>
      <c r="E20" s="44"/>
      <c r="F20" s="44"/>
      <c r="G20" s="45"/>
      <c r="H20" s="44"/>
      <c r="I20" s="44"/>
      <c r="J20" s="44"/>
      <c r="K20" s="44"/>
      <c r="L20" s="58" t="str">
        <f t="shared" si="2"/>
        <v/>
      </c>
      <c r="M20" s="47" t="str">
        <f t="shared" si="3"/>
        <v/>
      </c>
    </row>
    <row r="21" spans="1:13" x14ac:dyDescent="0.25">
      <c r="A21" s="50"/>
      <c r="B21" s="71" t="str">
        <f t="shared" si="1"/>
        <v/>
      </c>
      <c r="C21" s="53"/>
      <c r="D21" s="44"/>
      <c r="E21" s="44"/>
      <c r="F21" s="44"/>
      <c r="G21" s="45"/>
      <c r="H21" s="44"/>
      <c r="I21" s="44"/>
      <c r="J21" s="44"/>
      <c r="K21" s="44"/>
      <c r="L21" s="58" t="str">
        <f t="shared" si="2"/>
        <v/>
      </c>
      <c r="M21" s="47" t="str">
        <f t="shared" si="3"/>
        <v/>
      </c>
    </row>
    <row r="22" spans="1:13" x14ac:dyDescent="0.25">
      <c r="A22" s="50"/>
      <c r="B22" s="71" t="str">
        <f t="shared" si="1"/>
        <v/>
      </c>
      <c r="C22" s="53"/>
      <c r="D22" s="44"/>
      <c r="E22" s="44"/>
      <c r="F22" s="44"/>
      <c r="G22" s="45"/>
      <c r="H22" s="44"/>
      <c r="I22" s="44"/>
      <c r="J22" s="44"/>
      <c r="K22" s="44"/>
      <c r="L22" s="58" t="str">
        <f t="shared" si="2"/>
        <v/>
      </c>
      <c r="M22" s="47" t="str">
        <f t="shared" si="3"/>
        <v/>
      </c>
    </row>
    <row r="23" spans="1:13" x14ac:dyDescent="0.25">
      <c r="A23" s="50"/>
      <c r="B23" s="71" t="str">
        <f t="shared" si="1"/>
        <v/>
      </c>
      <c r="C23" s="53"/>
      <c r="D23" s="44"/>
      <c r="E23" s="44"/>
      <c r="F23" s="44"/>
      <c r="G23" s="45"/>
      <c r="H23" s="44"/>
      <c r="I23" s="44"/>
      <c r="J23" s="44"/>
      <c r="K23" s="44"/>
      <c r="L23" s="58" t="str">
        <f t="shared" si="2"/>
        <v/>
      </c>
      <c r="M23" s="47" t="str">
        <f t="shared" si="3"/>
        <v/>
      </c>
    </row>
    <row r="24" spans="1:13" x14ac:dyDescent="0.25">
      <c r="A24" s="50"/>
      <c r="B24" s="71" t="str">
        <f t="shared" si="1"/>
        <v/>
      </c>
      <c r="C24" s="53"/>
      <c r="D24" s="44"/>
      <c r="E24" s="44"/>
      <c r="F24" s="44"/>
      <c r="G24" s="45"/>
      <c r="H24" s="44"/>
      <c r="I24" s="44"/>
      <c r="J24" s="44"/>
      <c r="K24" s="44"/>
      <c r="L24" s="58" t="str">
        <f t="shared" si="2"/>
        <v/>
      </c>
      <c r="M24" s="47" t="str">
        <f t="shared" si="3"/>
        <v/>
      </c>
    </row>
    <row r="25" spans="1:13" x14ac:dyDescent="0.25">
      <c r="A25" s="50"/>
      <c r="B25" s="71" t="str">
        <f t="shared" si="1"/>
        <v/>
      </c>
      <c r="C25" s="53"/>
      <c r="D25" s="44"/>
      <c r="E25" s="44"/>
      <c r="F25" s="44"/>
      <c r="G25" s="45"/>
      <c r="H25" s="44"/>
      <c r="I25" s="44"/>
      <c r="J25" s="44"/>
      <c r="K25" s="44"/>
      <c r="L25" s="58" t="str">
        <f t="shared" si="2"/>
        <v/>
      </c>
      <c r="M25" s="47" t="str">
        <f t="shared" si="3"/>
        <v/>
      </c>
    </row>
    <row r="26" spans="1:13" x14ac:dyDescent="0.25">
      <c r="A26" s="50"/>
      <c r="B26" s="71" t="str">
        <f t="shared" si="1"/>
        <v/>
      </c>
      <c r="C26" s="53"/>
      <c r="D26" s="44"/>
      <c r="E26" s="44"/>
      <c r="F26" s="44"/>
      <c r="G26" s="45"/>
      <c r="H26" s="44"/>
      <c r="I26" s="44"/>
      <c r="J26" s="44"/>
      <c r="K26" s="44"/>
      <c r="L26" s="58" t="str">
        <f t="shared" si="2"/>
        <v/>
      </c>
      <c r="M26" s="47" t="str">
        <f t="shared" si="3"/>
        <v/>
      </c>
    </row>
    <row r="27" spans="1:13" x14ac:dyDescent="0.25">
      <c r="A27" s="50"/>
      <c r="B27" s="71" t="str">
        <f t="shared" si="1"/>
        <v/>
      </c>
      <c r="C27" s="53"/>
      <c r="D27" s="44"/>
      <c r="E27" s="44"/>
      <c r="F27" s="44"/>
      <c r="G27" s="45"/>
      <c r="H27" s="44"/>
      <c r="I27" s="44"/>
      <c r="J27" s="44"/>
      <c r="K27" s="44"/>
      <c r="L27" s="58" t="str">
        <f t="shared" si="2"/>
        <v/>
      </c>
      <c r="M27" s="47" t="str">
        <f t="shared" si="3"/>
        <v/>
      </c>
    </row>
    <row r="28" spans="1:13" x14ac:dyDescent="0.25">
      <c r="A28" s="50"/>
      <c r="B28" s="71" t="str">
        <f t="shared" si="1"/>
        <v/>
      </c>
      <c r="C28" s="53"/>
      <c r="D28" s="44"/>
      <c r="E28" s="44"/>
      <c r="F28" s="44"/>
      <c r="G28" s="45"/>
      <c r="H28" s="44"/>
      <c r="I28" s="44"/>
      <c r="J28" s="44"/>
      <c r="K28" s="44"/>
      <c r="L28" s="58" t="str">
        <f t="shared" si="2"/>
        <v/>
      </c>
      <c r="M28" s="47" t="str">
        <f t="shared" si="3"/>
        <v/>
      </c>
    </row>
    <row r="29" spans="1:13" x14ac:dyDescent="0.25">
      <c r="A29" s="50"/>
      <c r="B29" s="71" t="str">
        <f t="shared" si="1"/>
        <v/>
      </c>
      <c r="C29" s="53"/>
      <c r="D29" s="44"/>
      <c r="E29" s="44"/>
      <c r="F29" s="44"/>
      <c r="G29" s="45"/>
      <c r="H29" s="44"/>
      <c r="I29" s="44"/>
      <c r="J29" s="44"/>
      <c r="K29" s="44"/>
      <c r="L29" s="58" t="str">
        <f t="shared" si="2"/>
        <v/>
      </c>
      <c r="M29" s="47" t="str">
        <f t="shared" si="3"/>
        <v/>
      </c>
    </row>
    <row r="30" spans="1:13" x14ac:dyDescent="0.25">
      <c r="A30" s="50"/>
      <c r="B30" s="71" t="str">
        <f t="shared" si="1"/>
        <v/>
      </c>
      <c r="C30" s="53"/>
      <c r="D30" s="44"/>
      <c r="E30" s="44"/>
      <c r="F30" s="44"/>
      <c r="G30" s="45"/>
      <c r="H30" s="44"/>
      <c r="I30" s="44"/>
      <c r="J30" s="44"/>
      <c r="K30" s="44"/>
      <c r="L30" s="58" t="str">
        <f t="shared" si="2"/>
        <v/>
      </c>
      <c r="M30" s="47" t="str">
        <f t="shared" si="3"/>
        <v/>
      </c>
    </row>
  </sheetData>
  <sheetProtection algorithmName="SHA-512" hashValue="Yda21cCs8OKuTCnucxc3bLnW3I3f4KOuNZXqMLyAzjtPjbEIHbfWlzuxxEDxJnNZ60TU5zHGl4R2oaMYegnM5g==" saltValue="013nnwN9jfgdDjfYeztxGQ==" spinCount="100000" sheet="1" objects="1" scenarios="1" selectLockedCells="1"/>
  <mergeCells count="1">
    <mergeCell ref="B8:E8"/>
  </mergeCells>
  <conditionalFormatting sqref="D2">
    <cfRule type="expression" dxfId="79" priority="10">
      <formula>$D$2=""</formula>
    </cfRule>
  </conditionalFormatting>
  <conditionalFormatting sqref="G11">
    <cfRule type="expression" dxfId="78" priority="6">
      <formula>L11="Erreur"</formula>
    </cfRule>
  </conditionalFormatting>
  <conditionalFormatting sqref="C11:K11">
    <cfRule type="expression" dxfId="77" priority="5">
      <formula>$L11="Erreur"</formula>
    </cfRule>
  </conditionalFormatting>
  <conditionalFormatting sqref="G12:G30">
    <cfRule type="expression" dxfId="76" priority="3">
      <formula>L12="Erreur"</formula>
    </cfRule>
  </conditionalFormatting>
  <conditionalFormatting sqref="L3">
    <cfRule type="expression" dxfId="75" priority="2">
      <formula>N3&gt;0</formula>
    </cfRule>
  </conditionalFormatting>
  <conditionalFormatting sqref="M3">
    <cfRule type="expression" dxfId="74" priority="1">
      <formula>N3&gt;0</formula>
    </cfRule>
  </conditionalFormatting>
  <pageMargins left="0.7" right="0.7" top="0.75" bottom="0.75" header="0.3" footer="0.3"/>
  <pageSetup orientation="portrait"/>
  <extLst>
    <ext xmlns:x14="http://schemas.microsoft.com/office/spreadsheetml/2009/9/main" uri="{CCE6A557-97BC-4b89-ADB6-D9C93CAAB3DF}">
      <x14:dataValidations xmlns:xm="http://schemas.microsoft.com/office/excel/2006/main" count="1">
        <x14:dataValidation type="list" allowBlank="1" showInputMessage="1" showErrorMessage="1" errorTitle="Saisie non valide" error="Seules les valeurs Madame et Monsieur sont autorisées.">
          <x14:formula1>
            <xm:f>'@lists'!$A$10:$B$10</xm:f>
          </x14:formula1>
          <xm:sqref>C11:C30</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20</vt:i4>
      </vt:variant>
    </vt:vector>
  </HeadingPairs>
  <TitlesOfParts>
    <vt:vector size="20" baseType="lpstr">
      <vt:lpstr>TB001001</vt:lpstr>
      <vt:lpstr>TB000501</vt:lpstr>
      <vt:lpstr>TB010101</vt:lpstr>
      <vt:lpstr>TB010104</vt:lpstr>
      <vt:lpstr>TB020101</vt:lpstr>
      <vt:lpstr>TB020102</vt:lpstr>
      <vt:lpstr>TB020103</vt:lpstr>
      <vt:lpstr>TB020104</vt:lpstr>
      <vt:lpstr>TB020105</vt:lpstr>
      <vt:lpstr>TB020201</vt:lpstr>
      <vt:lpstr>TB020202</vt:lpstr>
      <vt:lpstr>TB030101</vt:lpstr>
      <vt:lpstr>TB030104</vt:lpstr>
      <vt:lpstr>TB050101</vt:lpstr>
      <vt:lpstr>TB050104</vt:lpstr>
      <vt:lpstr>TB060101</vt:lpstr>
      <vt:lpstr>TB080101</vt:lpstr>
      <vt:lpstr>TB080104</vt:lpstr>
      <vt:lpstr>TB100101</vt:lpstr>
      <vt:lpstr>@lists</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Invoke</dc:creator>
  <cp:lastModifiedBy>ROUGEOT Jean-Marie (DGSI DDSA)</cp:lastModifiedBy>
  <dcterms:created xsi:type="dcterms:W3CDTF">2023-10-12T17:02:37Z</dcterms:created>
  <dcterms:modified xsi:type="dcterms:W3CDTF">2024-12-05T09:46:24Z</dcterms:modified>
</cp:coreProperties>
</file>